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0" windowWidth="15242" windowHeight="6955" tabRatio="793" firstSheet="1" activeTab="6"/>
  </bookViews>
  <sheets>
    <sheet name="動支經費請示單" sheetId="1" state="hidden" r:id="rId1"/>
    <sheet name="預算內範例" sheetId="2" r:id="rId2"/>
    <sheet name="預算內黏貼憑證" sheetId="3" r:id="rId3"/>
    <sheet name="應付代收款範例" sheetId="4" r:id="rId4"/>
    <sheet name="應付代收款黏貼憑證" sheetId="5" r:id="rId5"/>
    <sheet name="財產購置範例" sheetId="6" r:id="rId6"/>
    <sheet name="財產購置黏貼憑證" sheetId="7" r:id="rId7"/>
  </sheets>
  <externalReferences>
    <externalReference r:id="rId10"/>
    <externalReference r:id="rId11"/>
  </externalReferences>
  <definedNames>
    <definedName name="_GoBack" localSheetId="6">'財產購置黏貼憑證'!$B$9</definedName>
    <definedName name="_GoBack" localSheetId="2">'預算內黏貼憑證'!$B$9</definedName>
    <definedName name="_GoBack" localSheetId="4">'應付代收款黏貼憑證'!#REF!</definedName>
    <definedName name="_xlnm.Print_Area" localSheetId="5">'財產購置範例'!$A$1:$Q$33</definedName>
    <definedName name="_xlnm.Print_Area" localSheetId="0">'動支經費請示單'!$A$1:$Q$33</definedName>
    <definedName name="_xlnm.Print_Area" localSheetId="1">'預算內範例'!$A$1:$Q$33</definedName>
    <definedName name="_xlnm.Print_Area" localSheetId="3">'應付代收款範例'!$A$1:$Q$33</definedName>
  </definedNames>
  <calcPr fullCalcOnLoad="1"/>
</workbook>
</file>

<file path=xl/sharedStrings.xml><?xml version="1.0" encoding="utf-8"?>
<sst xmlns="http://schemas.openxmlformats.org/spreadsheetml/2006/main" count="394" uniqueCount="331">
  <si>
    <t>經辦人</t>
  </si>
  <si>
    <t>動 支 經 費 請 示 單</t>
  </si>
  <si>
    <t>預算數</t>
  </si>
  <si>
    <t>預算年度</t>
  </si>
  <si>
    <t>已支數</t>
  </si>
  <si>
    <t>餘  額</t>
  </si>
  <si>
    <t>附</t>
  </si>
  <si>
    <t>件</t>
  </si>
  <si>
    <t>預付費用請示單    張  共      張</t>
  </si>
  <si>
    <t>名 稱 及 規 格</t>
  </si>
  <si>
    <t>單  價</t>
  </si>
  <si>
    <t xml:space="preserve">金  額 </t>
  </si>
  <si>
    <t>元</t>
  </si>
  <si>
    <t>擬交</t>
  </si>
  <si>
    <t>經辦人</t>
  </si>
  <si>
    <t>預算登記人員</t>
  </si>
  <si>
    <t>合計</t>
  </si>
  <si>
    <t>申請單位</t>
  </si>
  <si>
    <t>單位主管</t>
  </si>
  <si>
    <t>會計主任</t>
  </si>
  <si>
    <t>用途</t>
  </si>
  <si>
    <t>付款方式</t>
  </si>
  <si>
    <t>其他有關文件      張</t>
  </si>
  <si>
    <t>內容</t>
  </si>
  <si>
    <t>主任</t>
  </si>
  <si>
    <t>預算科目
名稱及節號</t>
  </si>
  <si>
    <t>數量</t>
  </si>
  <si>
    <t>會計室</t>
  </si>
  <si>
    <t>機關長官或其授權代簽人</t>
  </si>
  <si>
    <r>
      <t>簽證編號</t>
    </r>
    <r>
      <rPr>
        <sz val="14"/>
        <rFont val="新細明體"/>
        <family val="1"/>
      </rPr>
      <t>：</t>
    </r>
  </si>
  <si>
    <t>總務處簽擬</t>
  </si>
  <si>
    <r>
      <rPr>
        <sz val="14"/>
        <color indexed="10"/>
        <rFont val="標楷體"/>
        <family val="4"/>
      </rPr>
      <t>104</t>
    </r>
    <r>
      <rPr>
        <sz val="14"/>
        <rFont val="標楷體"/>
        <family val="4"/>
      </rPr>
      <t>年度</t>
    </r>
  </si>
  <si>
    <t>本次約需
動支金額</t>
  </si>
  <si>
    <t>應付代收款</t>
  </si>
  <si>
    <r>
      <t>單位別：</t>
    </r>
    <r>
      <rPr>
        <sz val="14"/>
        <color indexed="10"/>
        <rFont val="標楷體"/>
        <family val="4"/>
      </rPr>
      <t>輔導室</t>
    </r>
  </si>
  <si>
    <t>支英語資優班教材費用</t>
  </si>
  <si>
    <t>ＯＯ英語雜誌</t>
  </si>
  <si>
    <t>承作</t>
  </si>
  <si>
    <r>
      <t>經招商比(議)價結果計</t>
    </r>
  </si>
  <si>
    <r>
      <t xml:space="preserve">報價單  </t>
    </r>
    <r>
      <rPr>
        <sz val="14"/>
        <color indexed="10"/>
        <rFont val="標楷體"/>
        <family val="4"/>
      </rPr>
      <t xml:space="preserve"> </t>
    </r>
    <r>
      <rPr>
        <sz val="14"/>
        <color indexed="10"/>
        <rFont val="標楷體"/>
        <family val="4"/>
      </rPr>
      <t xml:space="preserve">  </t>
    </r>
    <r>
      <rPr>
        <sz val="14"/>
        <rFont val="標楷體"/>
        <family val="4"/>
      </rPr>
      <t xml:space="preserve">   張</t>
    </r>
  </si>
  <si>
    <t>會計主任</t>
  </si>
  <si>
    <t>單位主管</t>
  </si>
  <si>
    <t>經辦人</t>
  </si>
  <si>
    <t>機關長官或其授權代簽人</t>
  </si>
  <si>
    <t>會計室</t>
  </si>
  <si>
    <t>申請單位</t>
  </si>
  <si>
    <t>合計</t>
  </si>
  <si>
    <t>預算登記人員</t>
  </si>
  <si>
    <t>主任</t>
  </si>
  <si>
    <r>
      <t xml:space="preserve">          </t>
    </r>
    <r>
      <rPr>
        <sz val="14"/>
        <rFont val="標楷體"/>
        <family val="4"/>
      </rPr>
      <t xml:space="preserve">   承作</t>
    </r>
  </si>
  <si>
    <t>擬交</t>
  </si>
  <si>
    <t>元</t>
  </si>
  <si>
    <t xml:space="preserve">經招商比(議)價結果計        </t>
  </si>
  <si>
    <t>總務處簽擬</t>
  </si>
  <si>
    <t xml:space="preserve">金  額 </t>
  </si>
  <si>
    <t>單  價</t>
  </si>
  <si>
    <t>數量</t>
  </si>
  <si>
    <t>名 稱 及 規 格</t>
  </si>
  <si>
    <t>內容</t>
  </si>
  <si>
    <t>其他有關文件      張</t>
  </si>
  <si>
    <t>預付費用請示單    張  共      張</t>
  </si>
  <si>
    <t>件</t>
  </si>
  <si>
    <t>附</t>
  </si>
  <si>
    <r>
      <t xml:space="preserve">報價單  </t>
    </r>
    <r>
      <rPr>
        <sz val="14"/>
        <color indexed="10"/>
        <rFont val="標楷體"/>
        <family val="4"/>
      </rPr>
      <t xml:space="preserve">  1</t>
    </r>
    <r>
      <rPr>
        <sz val="14"/>
        <rFont val="標楷體"/>
        <family val="4"/>
      </rPr>
      <t xml:space="preserve">    張</t>
    </r>
  </si>
  <si>
    <t>付款方式</t>
  </si>
  <si>
    <t>用途</t>
  </si>
  <si>
    <t>餘  額</t>
  </si>
  <si>
    <r>
      <rPr>
        <sz val="14"/>
        <color indexed="10"/>
        <rFont val="標楷體"/>
        <family val="4"/>
      </rPr>
      <t>104</t>
    </r>
    <r>
      <rPr>
        <sz val="14"/>
        <rFont val="標楷體"/>
        <family val="4"/>
      </rPr>
      <t>年度</t>
    </r>
  </si>
  <si>
    <t>已支數</t>
  </si>
  <si>
    <t>預算年度</t>
  </si>
  <si>
    <t>預算數</t>
  </si>
  <si>
    <t>本次約需
動支金額</t>
  </si>
  <si>
    <t>預算科目
名稱及節號</t>
  </si>
  <si>
    <r>
      <t>簽證編號</t>
    </r>
    <r>
      <rPr>
        <sz val="14"/>
        <rFont val="新細明體"/>
        <family val="1"/>
      </rPr>
      <t>：</t>
    </r>
  </si>
  <si>
    <r>
      <t>單位別：</t>
    </r>
    <r>
      <rPr>
        <sz val="14"/>
        <color indexed="10"/>
        <rFont val="標楷體"/>
        <family val="4"/>
      </rPr>
      <t>教務處</t>
    </r>
  </si>
  <si>
    <t>動 支 經 費 請 示 單</t>
  </si>
  <si>
    <t>桃園市立大崗國民中學</t>
  </si>
  <si>
    <t>動 支 經 費 請 示 單</t>
  </si>
  <si>
    <t>預算科目
名稱及節號</t>
  </si>
  <si>
    <t>本次約需
動支金額</t>
  </si>
  <si>
    <t>預算數</t>
  </si>
  <si>
    <t>預算年度</t>
  </si>
  <si>
    <t>已支數</t>
  </si>
  <si>
    <t>餘  額</t>
  </si>
  <si>
    <t>用途</t>
  </si>
  <si>
    <t>付款方式</t>
  </si>
  <si>
    <t>報價單            張</t>
  </si>
  <si>
    <t>附</t>
  </si>
  <si>
    <t>件</t>
  </si>
  <si>
    <t>預付費用請示單    張  共      張</t>
  </si>
  <si>
    <t>其他有關文件      張</t>
  </si>
  <si>
    <t>內容</t>
  </si>
  <si>
    <t>名 稱 及 規 格</t>
  </si>
  <si>
    <t>數量</t>
  </si>
  <si>
    <t>單  價</t>
  </si>
  <si>
    <t xml:space="preserve">金  額 </t>
  </si>
  <si>
    <t>總務處簽擬</t>
  </si>
  <si>
    <t xml:space="preserve">經招商比(議)價結果計        </t>
  </si>
  <si>
    <t>元</t>
  </si>
  <si>
    <t>擬交</t>
  </si>
  <si>
    <r>
      <t xml:space="preserve">          </t>
    </r>
    <r>
      <rPr>
        <sz val="14"/>
        <rFont val="標楷體"/>
        <family val="4"/>
      </rPr>
      <t xml:space="preserve">   承辦</t>
    </r>
  </si>
  <si>
    <t>經辦人</t>
  </si>
  <si>
    <t>主任</t>
  </si>
  <si>
    <t>預算登記人員</t>
  </si>
  <si>
    <t>合計</t>
  </si>
  <si>
    <t>申請單位</t>
  </si>
  <si>
    <t>會計室</t>
  </si>
  <si>
    <t>機關長官或其授權代簽人</t>
  </si>
  <si>
    <t>單位主管</t>
  </si>
  <si>
    <t>會計主任</t>
  </si>
  <si>
    <t>國民教育計畫</t>
  </si>
  <si>
    <t>321辦公（事務）用品</t>
  </si>
  <si>
    <t>26Y其他保險費</t>
  </si>
  <si>
    <t>285講課鐘點、稿費、出席審查及查詢費</t>
  </si>
  <si>
    <t>323農業與園藝用品及環境美化費</t>
  </si>
  <si>
    <t>328醫療用品(非醫療院所使用)</t>
  </si>
  <si>
    <t>32Y其他</t>
  </si>
  <si>
    <t>713職業團體會費</t>
  </si>
  <si>
    <t>751技能競賽</t>
  </si>
  <si>
    <t>91Y其他</t>
  </si>
  <si>
    <t>516購置什項設備</t>
  </si>
  <si>
    <r>
      <t>黏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貼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證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用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紙</t>
    </r>
  </si>
  <si>
    <t>傳　　票</t>
  </si>
  <si>
    <t>金　　　　額</t>
  </si>
  <si>
    <t>付款憑單</t>
  </si>
  <si>
    <t>億</t>
  </si>
  <si>
    <t>千萬</t>
  </si>
  <si>
    <t>百萬</t>
  </si>
  <si>
    <t>十萬</t>
  </si>
  <si>
    <t>萬</t>
  </si>
  <si>
    <t>千</t>
  </si>
  <si>
    <t>百</t>
  </si>
  <si>
    <t>十</t>
  </si>
  <si>
    <t>元</t>
  </si>
  <si>
    <t>憑證編號</t>
  </si>
  <si>
    <t>預算年度</t>
  </si>
  <si>
    <t>預算科目</t>
  </si>
  <si>
    <t>用途說明</t>
  </si>
  <si>
    <t>經辦單位</t>
  </si>
  <si>
    <t>登記</t>
  </si>
  <si>
    <t>總務處</t>
  </si>
  <si>
    <t>會計單位</t>
  </si>
  <si>
    <t xml:space="preserve">驗收或證明 </t>
  </si>
  <si>
    <t xml:space="preserve">所得登記 </t>
  </si>
  <si>
    <t>事務組長</t>
  </si>
  <si>
    <t>主任</t>
  </si>
  <si>
    <t>保管</t>
  </si>
  <si>
    <t>財產(物)登記</t>
  </si>
  <si>
    <t>主任</t>
  </si>
  <si>
    <t>(　憑　　證　　黏　　貼　　線　)</t>
  </si>
  <si>
    <t>說明：</t>
  </si>
  <si>
    <t>一、對不同工作計畫或用途別之原始憑證請勿混合黏貼。</t>
  </si>
  <si>
    <t>二、本用紙除「傳票(付款憑單)編號」及「憑證編號」兩欄由會計單位填列外，其餘各欄由經辦核銷工作之事務人員填列。</t>
  </si>
  <si>
    <t>三、本用紙憑證黏貼線上端有關人員核章欄，得視各機關實際工作之分工程序自行增列。</t>
  </si>
  <si>
    <t>四、簽署欄位依職稱大小，「由上而下，由左而右」，各單位主管應於騎縫處核章。</t>
  </si>
  <si>
    <t>五、凡提供參考之附件，如不能同時黏貼，則記明某號憑證之附件，按號另裝成冊一併附送，並於憑證簿封面註明上開另裝附件若干件。</t>
  </si>
  <si>
    <t>六、本用紙由有關人員順序核章後，送會計單位辦理經費核銷手續，月底由會計單位彙總裝訂成冊，依規定程序辦理。</t>
  </si>
  <si>
    <t>七、以零用金支付時，由出納管理人員於原始憑證上加蓋付訖及日期章戳。</t>
  </si>
  <si>
    <t>八、開立傳票或付款憑單時，由會計單位於本用紙上加蓋「已開傳票或憑單」章戳。</t>
  </si>
  <si>
    <t>104年度</t>
  </si>
  <si>
    <t>驗收或證明、
保管</t>
  </si>
  <si>
    <t>機關長官或   授權代簽人</t>
  </si>
  <si>
    <t>183傷病醫藥費</t>
  </si>
  <si>
    <t>18Y其他福利費</t>
  </si>
  <si>
    <t>212工作場所電費</t>
  </si>
  <si>
    <t>214工作場所水費</t>
  </si>
  <si>
    <t>221郵費</t>
  </si>
  <si>
    <t>222電話費</t>
  </si>
  <si>
    <t>231國內旅費</t>
  </si>
  <si>
    <t>236貨物運費</t>
  </si>
  <si>
    <t>241印刷及裝訂費</t>
  </si>
  <si>
    <t>252一般房屋修護費</t>
  </si>
  <si>
    <t>254其他建築修護費</t>
  </si>
  <si>
    <t>255機械及設備修護費</t>
  </si>
  <si>
    <t>257什項設備修護費</t>
  </si>
  <si>
    <t>258其他資產修護費</t>
  </si>
  <si>
    <t>279外包費</t>
  </si>
  <si>
    <t>27D計時與計件人員酬金</t>
  </si>
  <si>
    <t>27F體育活動費</t>
  </si>
  <si>
    <t>282專技人員酬金</t>
  </si>
  <si>
    <t>287委託檢驗(定)試驗認證費</t>
  </si>
  <si>
    <t>288委託考選訓練費</t>
  </si>
  <si>
    <t>28A電子計算機軟體服務費</t>
  </si>
  <si>
    <t>291公共關係費</t>
  </si>
  <si>
    <t>322報章什誌</t>
  </si>
  <si>
    <t>324化學藥劑與實驗用品</t>
  </si>
  <si>
    <t>73Y分擔其他費用</t>
  </si>
  <si>
    <t>514購置機械及設備</t>
  </si>
  <si>
    <t>521購置電腦軟體</t>
  </si>
  <si>
    <t>單位別：</t>
  </si>
  <si>
    <t>桃園市立龜山國民中學</t>
  </si>
  <si>
    <t xml:space="preserve">   中華民國 104 年 5 月 6 日</t>
  </si>
  <si>
    <t xml:space="preserve">-HCA03
特教班及藝才班補助經費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</si>
  <si>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中華民國</t>
    </r>
    <r>
      <rPr>
        <sz val="14"/>
        <color indexed="10"/>
        <rFont val="標楷體"/>
        <family val="4"/>
      </rPr>
      <t xml:space="preserve"> 104 </t>
    </r>
    <r>
      <rPr>
        <sz val="14"/>
        <rFont val="標楷體"/>
        <family val="4"/>
      </rPr>
      <t xml:space="preserve">年 </t>
    </r>
    <r>
      <rPr>
        <sz val="14"/>
        <color indexed="10"/>
        <rFont val="標楷體"/>
        <family val="4"/>
      </rPr>
      <t>5</t>
    </r>
    <r>
      <rPr>
        <sz val="14"/>
        <rFont val="標楷體"/>
        <family val="4"/>
      </rPr>
      <t xml:space="preserve"> 月 </t>
    </r>
    <r>
      <rPr>
        <sz val="14"/>
        <color indexed="10"/>
        <rFont val="標楷體"/>
        <family val="4"/>
      </rPr>
      <t xml:space="preserve">5 </t>
    </r>
    <r>
      <rPr>
        <sz val="14"/>
        <rFont val="標楷體"/>
        <family val="4"/>
      </rPr>
      <t>日</t>
    </r>
  </si>
  <si>
    <t>一正配鎖行</t>
  </si>
  <si>
    <t>印章</t>
  </si>
  <si>
    <t>桃園市立龜山國民中學</t>
  </si>
  <si>
    <t>支資訊組用印章費用</t>
  </si>
  <si>
    <t xml:space="preserve">支資訊組用印章費用 </t>
  </si>
  <si>
    <t>桃園市立龜山國民中學</t>
  </si>
  <si>
    <t>付款憑單</t>
  </si>
  <si>
    <t>千萬</t>
  </si>
  <si>
    <t>用途說明</t>
  </si>
  <si>
    <t>驗收或證明、
保管</t>
  </si>
  <si>
    <t>總務處</t>
  </si>
  <si>
    <t>會計單位</t>
  </si>
  <si>
    <t>校長或
授權代簽人</t>
  </si>
  <si>
    <t>承辦人</t>
  </si>
  <si>
    <t xml:space="preserve">驗收或證明 </t>
  </si>
  <si>
    <t xml:space="preserve">所得登記 </t>
  </si>
  <si>
    <t>事務組長</t>
  </si>
  <si>
    <t>單位主管</t>
  </si>
  <si>
    <t>保管</t>
  </si>
  <si>
    <t>財產(物)登記</t>
  </si>
  <si>
    <t>三、本用紙憑證黏貼線上端有關人員核章欄，得視各機關實際工作之分工程序自行增列。</t>
  </si>
  <si>
    <t>國民教育計畫</t>
  </si>
  <si>
    <t>321辦公（事務）用品</t>
  </si>
  <si>
    <t>桃園市立龜山國民中學</t>
  </si>
  <si>
    <t>動 支 經 費 請 示 單</t>
  </si>
  <si>
    <r>
      <t>簽證編號</t>
    </r>
    <r>
      <rPr>
        <sz val="14"/>
        <rFont val="新細明體"/>
        <family val="1"/>
      </rPr>
      <t>：</t>
    </r>
  </si>
  <si>
    <t>預算科目
名稱及節號</t>
  </si>
  <si>
    <t>國民教育計畫</t>
  </si>
  <si>
    <t>本次約需
動支金額</t>
  </si>
  <si>
    <t>預算數</t>
  </si>
  <si>
    <t>預算年度</t>
  </si>
  <si>
    <t>已支數</t>
  </si>
  <si>
    <t>餘  額</t>
  </si>
  <si>
    <t>用途</t>
  </si>
  <si>
    <t>付款方式</t>
  </si>
  <si>
    <t>報價單            張</t>
  </si>
  <si>
    <t>附</t>
  </si>
  <si>
    <t>件</t>
  </si>
  <si>
    <t>預付費用請示單    張  共      張</t>
  </si>
  <si>
    <t>其他有關文件      張</t>
  </si>
  <si>
    <t>內容</t>
  </si>
  <si>
    <t>名 稱 及 規 格</t>
  </si>
  <si>
    <t>數量</t>
  </si>
  <si>
    <t>單  價</t>
  </si>
  <si>
    <t xml:space="preserve">金  額 </t>
  </si>
  <si>
    <t>總務處簽擬</t>
  </si>
  <si>
    <t xml:space="preserve">經招商比(議)價結果計        </t>
  </si>
  <si>
    <t>元</t>
  </si>
  <si>
    <t>經辦人</t>
  </si>
  <si>
    <t>主任</t>
  </si>
  <si>
    <t>預算登記人員</t>
  </si>
  <si>
    <t>合計</t>
  </si>
  <si>
    <t>申請單位</t>
  </si>
  <si>
    <t>會計室</t>
  </si>
  <si>
    <t>機關長官或其授權代簽人</t>
  </si>
  <si>
    <t>單位主管</t>
  </si>
  <si>
    <t>會計主任</t>
  </si>
  <si>
    <r>
      <t xml:space="preserve">113 </t>
    </r>
    <r>
      <rPr>
        <sz val="10"/>
        <color indexed="8"/>
        <rFont val="新細明體"/>
        <family val="1"/>
      </rPr>
      <t>職員薪金</t>
    </r>
  </si>
  <si>
    <r>
      <t xml:space="preserve">114 </t>
    </r>
    <r>
      <rPr>
        <sz val="10"/>
        <color indexed="8"/>
        <rFont val="新細明體"/>
        <family val="1"/>
      </rPr>
      <t>工員工資</t>
    </r>
  </si>
  <si>
    <r>
      <t xml:space="preserve">121 </t>
    </r>
    <r>
      <rPr>
        <sz val="10"/>
        <color indexed="8"/>
        <rFont val="新細明體"/>
        <family val="1"/>
      </rPr>
      <t>聘用人員薪金</t>
    </r>
  </si>
  <si>
    <r>
      <t xml:space="preserve">122 </t>
    </r>
    <r>
      <rPr>
        <sz val="10"/>
        <color indexed="8"/>
        <rFont val="新細明體"/>
        <family val="1"/>
      </rPr>
      <t>約僱職員薪金</t>
    </r>
  </si>
  <si>
    <r>
      <t xml:space="preserve">124 </t>
    </r>
    <r>
      <rPr>
        <sz val="10"/>
        <color indexed="8"/>
        <rFont val="新細明體"/>
        <family val="1"/>
      </rPr>
      <t>兼職人員酬金</t>
    </r>
  </si>
  <si>
    <r>
      <t xml:space="preserve">131 </t>
    </r>
    <r>
      <rPr>
        <sz val="10"/>
        <color indexed="8"/>
        <rFont val="新細明體"/>
        <family val="1"/>
      </rPr>
      <t>加班費</t>
    </r>
  </si>
  <si>
    <r>
      <t xml:space="preserve">151 </t>
    </r>
    <r>
      <rPr>
        <sz val="10"/>
        <color indexed="8"/>
        <rFont val="新細明體"/>
        <family val="1"/>
      </rPr>
      <t>考績獎金</t>
    </r>
  </si>
  <si>
    <r>
      <t xml:space="preserve">152 </t>
    </r>
    <r>
      <rPr>
        <sz val="10"/>
        <color indexed="8"/>
        <rFont val="新細明體"/>
        <family val="1"/>
      </rPr>
      <t>年終獎金</t>
    </r>
  </si>
  <si>
    <r>
      <t xml:space="preserve">161 </t>
    </r>
    <r>
      <rPr>
        <sz val="10"/>
        <color indexed="8"/>
        <rFont val="新細明體"/>
        <family val="1"/>
      </rPr>
      <t>職員退休及離職金</t>
    </r>
  </si>
  <si>
    <r>
      <t xml:space="preserve">162 </t>
    </r>
    <r>
      <rPr>
        <sz val="10"/>
        <color indexed="8"/>
        <rFont val="新細明體"/>
        <family val="1"/>
      </rPr>
      <t>工員退休及離職金</t>
    </r>
  </si>
  <si>
    <r>
      <t xml:space="preserve">181 </t>
    </r>
    <r>
      <rPr>
        <sz val="10"/>
        <color indexed="8"/>
        <rFont val="新細明體"/>
        <family val="1"/>
      </rPr>
      <t>分擔員工保險費</t>
    </r>
  </si>
  <si>
    <r>
      <t xml:space="preserve">183 </t>
    </r>
    <r>
      <rPr>
        <sz val="10"/>
        <color indexed="8"/>
        <rFont val="細明體"/>
        <family val="3"/>
      </rPr>
      <t>傷病醫藥費</t>
    </r>
  </si>
  <si>
    <r>
      <t xml:space="preserve">18Y </t>
    </r>
    <r>
      <rPr>
        <sz val="10"/>
        <color indexed="8"/>
        <rFont val="新細明體"/>
        <family val="1"/>
      </rPr>
      <t>其他福利費</t>
    </r>
  </si>
  <si>
    <r>
      <t xml:space="preserve">212 </t>
    </r>
    <r>
      <rPr>
        <sz val="10"/>
        <color indexed="8"/>
        <rFont val="新細明體"/>
        <family val="1"/>
      </rPr>
      <t>工作場所電費</t>
    </r>
  </si>
  <si>
    <r>
      <t xml:space="preserve">214 </t>
    </r>
    <r>
      <rPr>
        <sz val="10"/>
        <color indexed="8"/>
        <rFont val="新細明體"/>
        <family val="1"/>
      </rPr>
      <t>工作場所水費</t>
    </r>
  </si>
  <si>
    <r>
      <t xml:space="preserve">221 </t>
    </r>
    <r>
      <rPr>
        <sz val="10"/>
        <color indexed="8"/>
        <rFont val="新細明體"/>
        <family val="1"/>
      </rPr>
      <t>郵費</t>
    </r>
  </si>
  <si>
    <r>
      <t xml:space="preserve">222 </t>
    </r>
    <r>
      <rPr>
        <sz val="10"/>
        <color indexed="8"/>
        <rFont val="新細明體"/>
        <family val="1"/>
      </rPr>
      <t>電話費</t>
    </r>
  </si>
  <si>
    <r>
      <t xml:space="preserve">224 </t>
    </r>
    <r>
      <rPr>
        <sz val="10"/>
        <color indexed="8"/>
        <rFont val="新細明體"/>
        <family val="1"/>
      </rPr>
      <t>數據通信費</t>
    </r>
  </si>
  <si>
    <r>
      <t xml:space="preserve">231 </t>
    </r>
    <r>
      <rPr>
        <sz val="10"/>
        <color indexed="8"/>
        <rFont val="新細明體"/>
        <family val="1"/>
      </rPr>
      <t>國內旅費</t>
    </r>
  </si>
  <si>
    <r>
      <t xml:space="preserve">236 </t>
    </r>
    <r>
      <rPr>
        <sz val="10"/>
        <color indexed="8"/>
        <rFont val="新細明體"/>
        <family val="1"/>
      </rPr>
      <t>貨物運費</t>
    </r>
  </si>
  <si>
    <r>
      <t xml:space="preserve">241 </t>
    </r>
    <r>
      <rPr>
        <sz val="10"/>
        <color indexed="8"/>
        <rFont val="新細明體"/>
        <family val="1"/>
      </rPr>
      <t>印刷及裝訂費</t>
    </r>
  </si>
  <si>
    <r>
      <t xml:space="preserve">252 </t>
    </r>
    <r>
      <rPr>
        <sz val="10"/>
        <color indexed="8"/>
        <rFont val="新細明體"/>
        <family val="1"/>
      </rPr>
      <t>一般房屋修護費</t>
    </r>
  </si>
  <si>
    <r>
      <t xml:space="preserve">255 </t>
    </r>
    <r>
      <rPr>
        <sz val="10"/>
        <color indexed="8"/>
        <rFont val="新細明體"/>
        <family val="1"/>
      </rPr>
      <t>機械及設備修護費</t>
    </r>
  </si>
  <si>
    <r>
      <t>256</t>
    </r>
    <r>
      <rPr>
        <sz val="10"/>
        <color indexed="8"/>
        <rFont val="細明體"/>
        <family val="3"/>
      </rPr>
      <t>交通及運輸設備修護費</t>
    </r>
  </si>
  <si>
    <r>
      <t xml:space="preserve">257 </t>
    </r>
    <r>
      <rPr>
        <sz val="10"/>
        <color indexed="8"/>
        <rFont val="新細明體"/>
        <family val="1"/>
      </rPr>
      <t>什項設備修護費</t>
    </r>
  </si>
  <si>
    <r>
      <t xml:space="preserve">264 </t>
    </r>
    <r>
      <rPr>
        <sz val="10"/>
        <color indexed="8"/>
        <rFont val="新細明體"/>
        <family val="1"/>
      </rPr>
      <t>交通及運輸設備</t>
    </r>
    <r>
      <rPr>
        <sz val="10"/>
        <color indexed="8"/>
        <rFont val="新細明體"/>
        <family val="1"/>
      </rPr>
      <t>保險費</t>
    </r>
  </si>
  <si>
    <r>
      <t xml:space="preserve">26Y </t>
    </r>
    <r>
      <rPr>
        <sz val="10"/>
        <color indexed="8"/>
        <rFont val="新細明體"/>
        <family val="1"/>
      </rPr>
      <t>其他保險費</t>
    </r>
  </si>
  <si>
    <r>
      <t xml:space="preserve">279 </t>
    </r>
    <r>
      <rPr>
        <sz val="10"/>
        <color indexed="8"/>
        <rFont val="新細明體"/>
        <family val="1"/>
      </rPr>
      <t>外包費</t>
    </r>
  </si>
  <si>
    <r>
      <t xml:space="preserve">27D </t>
    </r>
    <r>
      <rPr>
        <sz val="10"/>
        <color indexed="8"/>
        <rFont val="新細明體"/>
        <family val="1"/>
      </rPr>
      <t>計時與計件人員酬金</t>
    </r>
  </si>
  <si>
    <r>
      <t xml:space="preserve">27F </t>
    </r>
    <r>
      <rPr>
        <sz val="10"/>
        <color indexed="8"/>
        <rFont val="新細明體"/>
        <family val="1"/>
      </rPr>
      <t>體育活動費</t>
    </r>
  </si>
  <si>
    <r>
      <t xml:space="preserve">282 </t>
    </r>
    <r>
      <rPr>
        <sz val="10"/>
        <color indexed="8"/>
        <rFont val="新細明體"/>
        <family val="1"/>
      </rPr>
      <t>專技人員酬金</t>
    </r>
  </si>
  <si>
    <r>
      <t xml:space="preserve">285 </t>
    </r>
    <r>
      <rPr>
        <sz val="10"/>
        <color indexed="8"/>
        <rFont val="新細明體"/>
        <family val="1"/>
      </rPr>
      <t>講課鐘點、稿費、出席審查及查詢費</t>
    </r>
  </si>
  <si>
    <r>
      <t xml:space="preserve">287 </t>
    </r>
    <r>
      <rPr>
        <sz val="10"/>
        <color indexed="8"/>
        <rFont val="新細明體"/>
        <family val="1"/>
      </rPr>
      <t>委託檢驗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定</t>
    </r>
    <r>
      <rPr>
        <sz val="10"/>
        <color indexed="8"/>
        <rFont val="Arial"/>
        <family val="2"/>
      </rPr>
      <t>)</t>
    </r>
    <r>
      <rPr>
        <sz val="10"/>
        <color indexed="8"/>
        <rFont val="新細明體"/>
        <family val="1"/>
      </rPr>
      <t>試驗認證費</t>
    </r>
  </si>
  <si>
    <r>
      <t xml:space="preserve">288 </t>
    </r>
    <r>
      <rPr>
        <sz val="10"/>
        <color indexed="8"/>
        <rFont val="新細明體"/>
        <family val="1"/>
      </rPr>
      <t>委託考選訓練費</t>
    </r>
  </si>
  <si>
    <r>
      <t xml:space="preserve">289 </t>
    </r>
    <r>
      <rPr>
        <sz val="10"/>
        <color indexed="8"/>
        <rFont val="新細明體"/>
        <family val="1"/>
      </rPr>
      <t>試務甄選費</t>
    </r>
  </si>
  <si>
    <r>
      <t xml:space="preserve">28A </t>
    </r>
    <r>
      <rPr>
        <sz val="10"/>
        <color indexed="8"/>
        <rFont val="新細明體"/>
        <family val="1"/>
      </rPr>
      <t>電子計算機軟體服務費</t>
    </r>
  </si>
  <si>
    <r>
      <t xml:space="preserve">291 </t>
    </r>
    <r>
      <rPr>
        <sz val="10"/>
        <color indexed="8"/>
        <rFont val="新細明體"/>
        <family val="1"/>
      </rPr>
      <t>公共關係費</t>
    </r>
  </si>
  <si>
    <r>
      <t xml:space="preserve">312 </t>
    </r>
    <r>
      <rPr>
        <sz val="10"/>
        <color indexed="8"/>
        <rFont val="新細明體"/>
        <family val="1"/>
      </rPr>
      <t>燃料</t>
    </r>
  </si>
  <si>
    <r>
      <t xml:space="preserve">321 </t>
    </r>
    <r>
      <rPr>
        <sz val="10"/>
        <color indexed="8"/>
        <rFont val="新細明體"/>
        <family val="1"/>
      </rPr>
      <t>辦公（事務）用品</t>
    </r>
  </si>
  <si>
    <r>
      <t xml:space="preserve">322 </t>
    </r>
    <r>
      <rPr>
        <sz val="10"/>
        <color indexed="8"/>
        <rFont val="新細明體"/>
        <family val="1"/>
      </rPr>
      <t>報章什誌</t>
    </r>
  </si>
  <si>
    <r>
      <t xml:space="preserve">323 </t>
    </r>
    <r>
      <rPr>
        <sz val="10"/>
        <color indexed="8"/>
        <rFont val="新細明體"/>
        <family val="1"/>
      </rPr>
      <t>農業與園藝用品及環境美化費</t>
    </r>
  </si>
  <si>
    <r>
      <t xml:space="preserve">324 </t>
    </r>
    <r>
      <rPr>
        <sz val="10"/>
        <color indexed="8"/>
        <rFont val="新細明體"/>
        <family val="1"/>
      </rPr>
      <t>化學藥劑與實驗用品</t>
    </r>
  </si>
  <si>
    <r>
      <t xml:space="preserve">328 </t>
    </r>
    <r>
      <rPr>
        <sz val="10"/>
        <color indexed="8"/>
        <rFont val="新細明體"/>
        <family val="1"/>
      </rPr>
      <t>醫療用品</t>
    </r>
    <r>
      <rPr>
        <sz val="10"/>
        <color indexed="8"/>
        <rFont val="Arial"/>
        <family val="2"/>
      </rPr>
      <t>(</t>
    </r>
    <r>
      <rPr>
        <sz val="10"/>
        <color indexed="8"/>
        <rFont val="新細明體"/>
        <family val="1"/>
      </rPr>
      <t>非醫療院所使用</t>
    </r>
    <r>
      <rPr>
        <sz val="10"/>
        <color indexed="8"/>
        <rFont val="Arial"/>
        <family val="2"/>
      </rPr>
      <t>)</t>
    </r>
  </si>
  <si>
    <r>
      <t xml:space="preserve">32Y </t>
    </r>
    <r>
      <rPr>
        <sz val="10"/>
        <color indexed="8"/>
        <rFont val="新細明體"/>
        <family val="1"/>
      </rPr>
      <t>其他</t>
    </r>
  </si>
  <si>
    <r>
      <t xml:space="preserve">451 </t>
    </r>
    <r>
      <rPr>
        <sz val="10"/>
        <color indexed="8"/>
        <rFont val="新細明體"/>
        <family val="1"/>
      </rPr>
      <t>什項設備租金</t>
    </r>
  </si>
  <si>
    <r>
      <t xml:space="preserve">514 </t>
    </r>
    <r>
      <rPr>
        <sz val="10"/>
        <color indexed="8"/>
        <rFont val="新細明體"/>
        <family val="1"/>
      </rPr>
      <t>購置機械及設備</t>
    </r>
  </si>
  <si>
    <r>
      <t xml:space="preserve">516 </t>
    </r>
    <r>
      <rPr>
        <sz val="10"/>
        <color indexed="8"/>
        <rFont val="新細明體"/>
        <family val="1"/>
      </rPr>
      <t>購置什項設備</t>
    </r>
  </si>
  <si>
    <r>
      <t xml:space="preserve">521 </t>
    </r>
    <r>
      <rPr>
        <sz val="10"/>
        <color indexed="8"/>
        <rFont val="新細明體"/>
        <family val="1"/>
      </rPr>
      <t>購置電腦軟體</t>
    </r>
  </si>
  <si>
    <r>
      <t xml:space="preserve">646 </t>
    </r>
    <r>
      <rPr>
        <sz val="10"/>
        <color indexed="8"/>
        <rFont val="新細明體"/>
        <family val="1"/>
      </rPr>
      <t>使用牌照稅</t>
    </r>
  </si>
  <si>
    <r>
      <t xml:space="preserve">661 </t>
    </r>
    <r>
      <rPr>
        <sz val="10"/>
        <color indexed="8"/>
        <rFont val="新細明體"/>
        <family val="1"/>
      </rPr>
      <t>行政規費與強制費</t>
    </r>
  </si>
  <si>
    <r>
      <t xml:space="preserve">663 </t>
    </r>
    <r>
      <rPr>
        <sz val="10"/>
        <color indexed="8"/>
        <rFont val="新細明體"/>
        <family val="1"/>
      </rPr>
      <t>汽車燃料使用費</t>
    </r>
  </si>
  <si>
    <r>
      <t xml:space="preserve">712 </t>
    </r>
    <r>
      <rPr>
        <sz val="10"/>
        <color indexed="8"/>
        <rFont val="新細明體"/>
        <family val="1"/>
      </rPr>
      <t>學術團體會費</t>
    </r>
  </si>
  <si>
    <r>
      <t xml:space="preserve">713 </t>
    </r>
    <r>
      <rPr>
        <sz val="10"/>
        <color indexed="8"/>
        <rFont val="新細明體"/>
        <family val="1"/>
      </rPr>
      <t>職業團體會費</t>
    </r>
  </si>
  <si>
    <r>
      <t xml:space="preserve">726 </t>
    </r>
    <r>
      <rPr>
        <sz val="10"/>
        <color indexed="8"/>
        <rFont val="新細明體"/>
        <family val="1"/>
      </rPr>
      <t>獎助學員生給與</t>
    </r>
  </si>
  <si>
    <r>
      <t xml:space="preserve">751 </t>
    </r>
    <r>
      <rPr>
        <sz val="10"/>
        <color indexed="8"/>
        <rFont val="新細明體"/>
        <family val="1"/>
      </rPr>
      <t>技能競賽</t>
    </r>
  </si>
  <si>
    <r>
      <t xml:space="preserve">91Y </t>
    </r>
    <r>
      <rPr>
        <sz val="10"/>
        <color indexed="8"/>
        <rFont val="新細明體"/>
        <family val="1"/>
      </rPr>
      <t>其他</t>
    </r>
  </si>
  <si>
    <t>付款憑單</t>
  </si>
  <si>
    <t>千萬</t>
  </si>
  <si>
    <t>用途說明</t>
  </si>
  <si>
    <t>驗收或證明、
保管</t>
  </si>
  <si>
    <t>總務處</t>
  </si>
  <si>
    <t>會計單位</t>
  </si>
  <si>
    <t>校長或
授權代簽人</t>
  </si>
  <si>
    <t>承辦人</t>
  </si>
  <si>
    <t xml:space="preserve">驗收或證明 </t>
  </si>
  <si>
    <t xml:space="preserve">所得登記 </t>
  </si>
  <si>
    <t>事務組長</t>
  </si>
  <si>
    <t>單位主管</t>
  </si>
  <si>
    <t>保管</t>
  </si>
  <si>
    <t>財產(物)登記</t>
  </si>
  <si>
    <t>三、本用紙憑證黏貼線上端有關人員核章欄，得視各機關實際工作之分工程序自行增列。</t>
  </si>
  <si>
    <r>
      <rPr>
        <sz val="14"/>
        <color indexed="10"/>
        <rFont val="標楷體"/>
        <family val="4"/>
      </rPr>
      <t>104</t>
    </r>
    <r>
      <rPr>
        <sz val="14"/>
        <rFont val="標楷體"/>
        <family val="4"/>
      </rPr>
      <t>年度</t>
    </r>
  </si>
  <si>
    <t>514 購置機械及設備</t>
  </si>
  <si>
    <t>支購置單眼相機費用</t>
  </si>
  <si>
    <r>
      <t>單位別：</t>
    </r>
    <r>
      <rPr>
        <sz val="14"/>
        <color indexed="10"/>
        <rFont val="標楷體"/>
        <family val="4"/>
      </rPr>
      <t>學務處</t>
    </r>
  </si>
  <si>
    <t>單眼相機</t>
  </si>
  <si>
    <t>五、凡提供參考之附件，如不能同時黏貼，則記明某號憑證之附件，按號另裝成冊一併附送，並於憑證簿封面註明上開另裝附件若干件。</t>
  </si>
  <si>
    <r>
      <rPr>
        <sz val="16"/>
        <color indexed="60"/>
        <rFont val="Wingdings 2"/>
        <family val="1"/>
      </rPr>
      <t>R</t>
    </r>
    <r>
      <rPr>
        <sz val="14"/>
        <rFont val="標楷體"/>
        <family val="4"/>
      </rPr>
      <t>付債權人
□ ＿＿＿＿＿＿墊付</t>
    </r>
  </si>
  <si>
    <t>擬交</t>
  </si>
  <si>
    <r>
      <t xml:space="preserve">          </t>
    </r>
    <r>
      <rPr>
        <sz val="14"/>
        <rFont val="標楷體"/>
        <family val="4"/>
      </rPr>
      <t xml:space="preserve">   承作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</si>
</sst>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0_ "/>
    <numFmt numFmtId="186" formatCode="[$-404]AM/PM\ hh:mm:ss"/>
    <numFmt numFmtId="187" formatCode="[$-F800]dddd\,\ mmmm\ dd\,\ yyyy"/>
    <numFmt numFmtId="188" formatCode="[$-404]gge&quot;年&quot;m&quot;月&quot;d&quot;日&quot;;@"/>
  </numFmts>
  <fonts count="9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22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sz val="13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8"/>
      <name val="Times New Roman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9"/>
      <name val="標楷體"/>
      <family val="4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4"/>
      <color indexed="10"/>
      <name val="微軟正黑體"/>
      <family val="2"/>
    </font>
    <font>
      <sz val="11"/>
      <color indexed="8"/>
      <name val="標楷體"/>
      <family val="4"/>
    </font>
    <font>
      <sz val="14"/>
      <color indexed="8"/>
      <name val="Times New Roman"/>
      <family val="1"/>
    </font>
    <font>
      <u val="single"/>
      <sz val="11"/>
      <color indexed="8"/>
      <name val="標楷體"/>
      <family val="4"/>
    </font>
    <font>
      <sz val="11"/>
      <color indexed="8"/>
      <name val="Calibri"/>
      <family val="2"/>
    </font>
    <font>
      <sz val="13"/>
      <color indexed="20"/>
      <name val="微軟正黑體"/>
      <family val="2"/>
    </font>
    <font>
      <sz val="13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12"/>
      <color indexed="60"/>
      <name val="標楷體"/>
      <family val="4"/>
    </font>
    <font>
      <sz val="11"/>
      <color indexed="60"/>
      <name val="標楷體"/>
      <family val="4"/>
    </font>
    <font>
      <sz val="11"/>
      <color indexed="10"/>
      <name val="微軟正黑體"/>
      <family val="2"/>
    </font>
    <font>
      <sz val="10.5"/>
      <color indexed="10"/>
      <name val="新細明體"/>
      <family val="1"/>
    </font>
    <font>
      <sz val="10.5"/>
      <color indexed="10"/>
      <name val="Calibri"/>
      <family val="2"/>
    </font>
    <font>
      <sz val="12"/>
      <color indexed="10"/>
      <name val="Calibri"/>
      <family val="2"/>
    </font>
    <font>
      <sz val="16"/>
      <color indexed="60"/>
      <name val="Wingdings 2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000000"/>
      <name val="Arial"/>
      <family val="2"/>
    </font>
    <font>
      <sz val="13"/>
      <color rgb="FFFF0000"/>
      <name val="標楷體"/>
      <family val="4"/>
    </font>
    <font>
      <sz val="13"/>
      <color rgb="FFFF0000"/>
      <name val="新細明體"/>
      <family val="1"/>
    </font>
    <font>
      <sz val="14"/>
      <color theme="0"/>
      <name val="標楷體"/>
      <family val="4"/>
    </font>
    <font>
      <sz val="11"/>
      <color rgb="FFFF0000"/>
      <name val="標楷體"/>
      <family val="4"/>
    </font>
    <font>
      <sz val="10"/>
      <color rgb="FFFF0000"/>
      <name val="標楷體"/>
      <family val="4"/>
    </font>
    <font>
      <sz val="10"/>
      <color rgb="FFFF0000"/>
      <name val="新細明體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2"/>
      <color rgb="FFC00000"/>
      <name val="標楷體"/>
      <family val="4"/>
    </font>
    <font>
      <sz val="12"/>
      <color rgb="FFC00000"/>
      <name val="新細明體"/>
      <family val="1"/>
    </font>
    <font>
      <sz val="11"/>
      <color rgb="FFC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2" fillId="0" borderId="15" xfId="0" applyNumberFormat="1" applyFont="1" applyBorder="1" applyAlignment="1">
      <alignment vertical="center" textRotation="255"/>
    </xf>
    <xf numFmtId="176" fontId="2" fillId="0" borderId="16" xfId="0" applyNumberFormat="1" applyFont="1" applyBorder="1" applyAlignment="1">
      <alignment vertical="center" textRotation="255"/>
    </xf>
    <xf numFmtId="176" fontId="2" fillId="0" borderId="17" xfId="0" applyNumberFormat="1" applyFont="1" applyBorder="1" applyAlignment="1">
      <alignment vertical="center" textRotation="255"/>
    </xf>
    <xf numFmtId="176" fontId="2" fillId="0" borderId="18" xfId="0" applyNumberFormat="1" applyFont="1" applyBorder="1" applyAlignment="1">
      <alignment vertical="center" textRotation="255"/>
    </xf>
    <xf numFmtId="176" fontId="2" fillId="0" borderId="19" xfId="0" applyNumberFormat="1" applyFont="1" applyBorder="1" applyAlignment="1">
      <alignment vertical="center" textRotation="255"/>
    </xf>
    <xf numFmtId="176" fontId="2" fillId="0" borderId="20" xfId="0" applyNumberFormat="1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top"/>
    </xf>
    <xf numFmtId="180" fontId="10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/>
    </xf>
    <xf numFmtId="176" fontId="13" fillId="0" borderId="1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horizontal="left" vertical="center"/>
    </xf>
    <xf numFmtId="176" fontId="15" fillId="0" borderId="0" xfId="0" applyNumberFormat="1" applyFont="1" applyBorder="1" applyAlignment="1">
      <alignment vertical="center"/>
    </xf>
    <xf numFmtId="176" fontId="13" fillId="0" borderId="1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justify" vertical="top" wrapText="1"/>
    </xf>
    <xf numFmtId="0" fontId="4" fillId="0" borderId="25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20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Continuous" vertical="center" wrapText="1"/>
    </xf>
    <xf numFmtId="0" fontId="20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176" fontId="2" fillId="0" borderId="36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180" fontId="2" fillId="0" borderId="38" xfId="0" applyNumberFormat="1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44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6" fontId="8" fillId="33" borderId="29" xfId="0" applyNumberFormat="1" applyFont="1" applyFill="1" applyBorder="1" applyAlignment="1">
      <alignment horizontal="center" vertical="distributed"/>
    </xf>
    <xf numFmtId="0" fontId="9" fillId="33" borderId="30" xfId="0" applyFont="1" applyFill="1" applyBorder="1" applyAlignment="1">
      <alignment horizontal="center" vertical="distributed"/>
    </xf>
    <xf numFmtId="0" fontId="9" fillId="33" borderId="40" xfId="0" applyFont="1" applyFill="1" applyBorder="1" applyAlignment="1">
      <alignment horizontal="center" vertical="distributed"/>
    </xf>
    <xf numFmtId="176" fontId="2" fillId="0" borderId="3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176" fontId="2" fillId="0" borderId="36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176" fontId="4" fillId="0" borderId="36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10" fillId="0" borderId="36" xfId="0" applyNumberFormat="1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180" fontId="10" fillId="0" borderId="36" xfId="0" applyNumberFormat="1" applyFont="1" applyBorder="1" applyAlignment="1">
      <alignment vertical="center"/>
    </xf>
    <xf numFmtId="180" fontId="10" fillId="0" borderId="38" xfId="0" applyNumberFormat="1" applyFont="1" applyBorder="1" applyAlignment="1">
      <alignment vertical="center"/>
    </xf>
    <xf numFmtId="176" fontId="16" fillId="0" borderId="36" xfId="0" applyNumberFormat="1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 wrapText="1"/>
    </xf>
    <xf numFmtId="176" fontId="2" fillId="0" borderId="53" xfId="0" applyNumberFormat="1" applyFont="1" applyBorder="1" applyAlignment="1">
      <alignment vertical="center" wrapText="1"/>
    </xf>
    <xf numFmtId="176" fontId="2" fillId="0" borderId="16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176" fontId="2" fillId="0" borderId="19" xfId="0" applyNumberFormat="1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176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vertical="center" wrapText="1"/>
    </xf>
    <xf numFmtId="176" fontId="2" fillId="0" borderId="57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/>
    </xf>
    <xf numFmtId="188" fontId="2" fillId="0" borderId="49" xfId="0" applyNumberFormat="1" applyFont="1" applyBorder="1" applyAlignment="1">
      <alignment horizontal="center"/>
    </xf>
    <xf numFmtId="176" fontId="2" fillId="0" borderId="49" xfId="0" applyNumberFormat="1" applyFont="1" applyBorder="1" applyAlignment="1">
      <alignment horizontal="left"/>
    </xf>
    <xf numFmtId="176" fontId="2" fillId="0" borderId="59" xfId="0" applyNumberFormat="1" applyFont="1" applyBorder="1" applyAlignment="1">
      <alignment horizontal="center" vertical="center" wrapText="1"/>
    </xf>
    <xf numFmtId="176" fontId="2" fillId="0" borderId="60" xfId="0" applyNumberFormat="1" applyFont="1" applyBorder="1" applyAlignment="1">
      <alignment horizontal="center" vertical="center" wrapText="1"/>
    </xf>
    <xf numFmtId="176" fontId="2" fillId="0" borderId="58" xfId="0" applyNumberFormat="1" applyFont="1" applyBorder="1" applyAlignment="1">
      <alignment horizontal="center" vertical="center" wrapText="1"/>
    </xf>
    <xf numFmtId="176" fontId="4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distributed" vertical="center" wrapText="1" indent="1"/>
    </xf>
    <xf numFmtId="0" fontId="4" fillId="0" borderId="21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176" fontId="2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6" fontId="10" fillId="0" borderId="15" xfId="0" applyNumberFormat="1" applyFont="1" applyBorder="1" applyAlignment="1">
      <alignment vertical="center" wrapText="1"/>
    </xf>
    <xf numFmtId="176" fontId="10" fillId="0" borderId="53" xfId="0" applyNumberFormat="1" applyFont="1" applyBorder="1" applyAlignment="1">
      <alignment vertical="center" wrapText="1"/>
    </xf>
    <xf numFmtId="176" fontId="10" fillId="0" borderId="16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 wrapText="1"/>
    </xf>
    <xf numFmtId="176" fontId="10" fillId="0" borderId="18" xfId="0" applyNumberFormat="1" applyFont="1" applyBorder="1" applyAlignment="1">
      <alignment vertical="center" wrapText="1"/>
    </xf>
    <xf numFmtId="176" fontId="10" fillId="0" borderId="14" xfId="0" applyNumberFormat="1" applyFont="1" applyBorder="1" applyAlignment="1">
      <alignment vertical="center" wrapText="1"/>
    </xf>
    <xf numFmtId="176" fontId="10" fillId="0" borderId="19" xfId="0" applyNumberFormat="1" applyFont="1" applyBorder="1" applyAlignment="1">
      <alignment vertical="center" wrapText="1"/>
    </xf>
    <xf numFmtId="176" fontId="78" fillId="0" borderId="15" xfId="0" applyNumberFormat="1" applyFont="1" applyBorder="1" applyAlignment="1">
      <alignment horizontal="left" vertical="center"/>
    </xf>
    <xf numFmtId="176" fontId="78" fillId="0" borderId="53" xfId="0" applyNumberFormat="1" applyFont="1" applyBorder="1" applyAlignment="1">
      <alignment horizontal="left" vertical="center"/>
    </xf>
    <xf numFmtId="176" fontId="78" fillId="0" borderId="13" xfId="0" applyNumberFormat="1" applyFont="1" applyBorder="1" applyAlignment="1">
      <alignment horizontal="left" vertical="center"/>
    </xf>
    <xf numFmtId="176" fontId="78" fillId="0" borderId="10" xfId="0" applyNumberFormat="1" applyFont="1" applyBorder="1" applyAlignment="1">
      <alignment horizontal="left" vertical="center"/>
    </xf>
    <xf numFmtId="176" fontId="78" fillId="0" borderId="0" xfId="0" applyNumberFormat="1" applyFont="1" applyBorder="1" applyAlignment="1">
      <alignment horizontal="left" vertical="center"/>
    </xf>
    <xf numFmtId="176" fontId="78" fillId="0" borderId="12" xfId="0" applyNumberFormat="1" applyFont="1" applyBorder="1" applyAlignment="1">
      <alignment horizontal="left" vertical="center"/>
    </xf>
    <xf numFmtId="176" fontId="78" fillId="0" borderId="18" xfId="0" applyNumberFormat="1" applyFont="1" applyBorder="1" applyAlignment="1">
      <alignment horizontal="left" vertical="center"/>
    </xf>
    <xf numFmtId="176" fontId="78" fillId="0" borderId="14" xfId="0" applyNumberFormat="1" applyFont="1" applyBorder="1" applyAlignment="1">
      <alignment horizontal="left" vertical="center"/>
    </xf>
    <xf numFmtId="176" fontId="78" fillId="0" borderId="57" xfId="0" applyNumberFormat="1" applyFont="1" applyBorder="1" applyAlignment="1">
      <alignment horizontal="left" vertical="center"/>
    </xf>
    <xf numFmtId="176" fontId="10" fillId="0" borderId="13" xfId="0" applyNumberFormat="1" applyFont="1" applyBorder="1" applyAlignment="1">
      <alignment vertical="center" wrapText="1"/>
    </xf>
    <xf numFmtId="176" fontId="10" fillId="0" borderId="57" xfId="0" applyNumberFormat="1" applyFont="1" applyBorder="1" applyAlignment="1">
      <alignment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53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11" fillId="0" borderId="5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76" fontId="2" fillId="0" borderId="49" xfId="0" applyNumberFormat="1" applyFont="1" applyBorder="1" applyAlignment="1">
      <alignment/>
    </xf>
    <xf numFmtId="176" fontId="79" fillId="0" borderId="32" xfId="0" applyNumberFormat="1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0" fillId="0" borderId="57" xfId="0" applyBorder="1" applyAlignme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20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20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47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49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20" fillId="0" borderId="34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2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28" xfId="0" applyBorder="1" applyAlignment="1">
      <alignment/>
    </xf>
    <xf numFmtId="0" fontId="20" fillId="0" borderId="61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20" fillId="0" borderId="61" xfId="0" applyFont="1" applyBorder="1" applyAlignment="1">
      <alignment horizontal="justify" vertical="top" wrapText="1"/>
    </xf>
    <xf numFmtId="0" fontId="4" fillId="0" borderId="61" xfId="0" applyFont="1" applyBorder="1" applyAlignment="1">
      <alignment horizontal="left" vertical="top"/>
    </xf>
    <xf numFmtId="0" fontId="20" fillId="0" borderId="62" xfId="0" applyFont="1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20" fillId="0" borderId="62" xfId="0" applyFont="1" applyBorder="1" applyAlignment="1">
      <alignment horizontal="justify" vertical="top" wrapText="1"/>
    </xf>
    <xf numFmtId="0" fontId="4" fillId="0" borderId="62" xfId="0" applyFont="1" applyBorder="1" applyAlignment="1">
      <alignment vertical="top"/>
    </xf>
    <xf numFmtId="0" fontId="0" fillId="0" borderId="62" xfId="0" applyBorder="1" applyAlignment="1">
      <alignment/>
    </xf>
    <xf numFmtId="0" fontId="20" fillId="0" borderId="63" xfId="0" applyFont="1" applyBorder="1" applyAlignment="1">
      <alignment horizontal="center" vertical="top" wrapText="1"/>
    </xf>
    <xf numFmtId="0" fontId="0" fillId="0" borderId="63" xfId="0" applyBorder="1" applyAlignment="1">
      <alignment/>
    </xf>
    <xf numFmtId="176" fontId="78" fillId="0" borderId="49" xfId="0" applyNumberFormat="1" applyFont="1" applyBorder="1" applyAlignment="1">
      <alignment/>
    </xf>
    <xf numFmtId="0" fontId="79" fillId="0" borderId="15" xfId="0" applyFont="1" applyBorder="1" applyAlignment="1" quotePrefix="1">
      <alignment horizontal="left" vertical="center" wrapText="1"/>
    </xf>
    <xf numFmtId="0" fontId="79" fillId="0" borderId="53" xfId="0" applyFont="1" applyBorder="1" applyAlignment="1">
      <alignment horizontal="left" vertical="center"/>
    </xf>
    <xf numFmtId="0" fontId="79" fillId="0" borderId="16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79" fillId="0" borderId="18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79" fillId="0" borderId="19" xfId="0" applyFont="1" applyBorder="1" applyAlignment="1">
      <alignment horizontal="left" vertical="center"/>
    </xf>
    <xf numFmtId="0" fontId="81" fillId="0" borderId="0" xfId="0" applyFont="1" applyAlignment="1">
      <alignment vertical="center"/>
    </xf>
    <xf numFmtId="188" fontId="78" fillId="0" borderId="49" xfId="0" applyNumberFormat="1" applyFont="1" applyBorder="1" applyAlignment="1">
      <alignment horizontal="center"/>
    </xf>
    <xf numFmtId="176" fontId="78" fillId="0" borderId="15" xfId="0" applyNumberFormat="1" applyFont="1" applyBorder="1" applyAlignment="1">
      <alignment vertical="center"/>
    </xf>
    <xf numFmtId="176" fontId="78" fillId="0" borderId="53" xfId="0" applyNumberFormat="1" applyFont="1" applyBorder="1" applyAlignment="1">
      <alignment vertical="center"/>
    </xf>
    <xf numFmtId="176" fontId="78" fillId="0" borderId="13" xfId="0" applyNumberFormat="1" applyFont="1" applyBorder="1" applyAlignment="1">
      <alignment vertical="center"/>
    </xf>
    <xf numFmtId="176" fontId="78" fillId="0" borderId="10" xfId="0" applyNumberFormat="1" applyFont="1" applyBorder="1" applyAlignment="1">
      <alignment vertical="center"/>
    </xf>
    <xf numFmtId="176" fontId="78" fillId="0" borderId="0" xfId="0" applyNumberFormat="1" applyFont="1" applyBorder="1" applyAlignment="1">
      <alignment vertical="center"/>
    </xf>
    <xf numFmtId="176" fontId="78" fillId="0" borderId="12" xfId="0" applyNumberFormat="1" applyFont="1" applyBorder="1" applyAlignment="1">
      <alignment vertical="center"/>
    </xf>
    <xf numFmtId="176" fontId="78" fillId="0" borderId="18" xfId="0" applyNumberFormat="1" applyFont="1" applyBorder="1" applyAlignment="1">
      <alignment vertical="center"/>
    </xf>
    <xf numFmtId="176" fontId="78" fillId="0" borderId="14" xfId="0" applyNumberFormat="1" applyFont="1" applyBorder="1" applyAlignment="1">
      <alignment vertical="center"/>
    </xf>
    <xf numFmtId="176" fontId="78" fillId="0" borderId="57" xfId="0" applyNumberFormat="1" applyFont="1" applyBorder="1" applyAlignment="1">
      <alignment vertical="center"/>
    </xf>
    <xf numFmtId="176" fontId="82" fillId="0" borderId="36" xfId="0" applyNumberFormat="1" applyFont="1" applyBorder="1" applyAlignment="1">
      <alignment vertical="center" wrapText="1"/>
    </xf>
    <xf numFmtId="0" fontId="83" fillId="0" borderId="37" xfId="0" applyFont="1" applyBorder="1" applyAlignment="1">
      <alignment vertical="center" wrapText="1"/>
    </xf>
    <xf numFmtId="0" fontId="83" fillId="0" borderId="38" xfId="0" applyFont="1" applyBorder="1" applyAlignment="1">
      <alignment vertical="center" wrapText="1"/>
    </xf>
    <xf numFmtId="180" fontId="78" fillId="0" borderId="11" xfId="0" applyNumberFormat="1" applyFont="1" applyBorder="1" applyAlignment="1">
      <alignment vertical="center"/>
    </xf>
    <xf numFmtId="176" fontId="78" fillId="0" borderId="15" xfId="0" applyNumberFormat="1" applyFont="1" applyBorder="1" applyAlignment="1">
      <alignment vertical="center" wrapText="1"/>
    </xf>
    <xf numFmtId="0" fontId="79" fillId="0" borderId="53" xfId="0" applyFont="1" applyBorder="1" applyAlignment="1">
      <alignment vertical="center" wrapText="1"/>
    </xf>
    <xf numFmtId="0" fontId="80" fillId="0" borderId="16" xfId="0" applyFont="1" applyBorder="1" applyAlignment="1">
      <alignment vertical="center" wrapText="1"/>
    </xf>
    <xf numFmtId="0" fontId="79" fillId="0" borderId="18" xfId="0" applyFont="1" applyBorder="1" applyAlignment="1">
      <alignment vertical="center" wrapText="1"/>
    </xf>
    <xf numFmtId="0" fontId="79" fillId="0" borderId="14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180" fontId="84" fillId="0" borderId="36" xfId="0" applyNumberFormat="1" applyFont="1" applyBorder="1" applyAlignment="1">
      <alignment vertical="center"/>
    </xf>
    <xf numFmtId="180" fontId="84" fillId="0" borderId="38" xfId="0" applyNumberFormat="1" applyFont="1" applyBorder="1" applyAlignment="1">
      <alignment vertical="center"/>
    </xf>
    <xf numFmtId="0" fontId="85" fillId="0" borderId="12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7" fillId="0" borderId="49" xfId="0" applyFont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5" fillId="0" borderId="25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176" fontId="88" fillId="0" borderId="32" xfId="0" applyNumberFormat="1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90" fillId="0" borderId="20" xfId="0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left" vertical="center" wrapText="1"/>
    </xf>
    <xf numFmtId="0" fontId="91" fillId="0" borderId="21" xfId="0" applyFont="1" applyBorder="1" applyAlignment="1">
      <alignment horizontal="left" vertical="center" wrapText="1"/>
    </xf>
    <xf numFmtId="0" fontId="91" fillId="0" borderId="21" xfId="0" applyFont="1" applyBorder="1" applyAlignment="1">
      <alignment horizontal="left" vertical="center"/>
    </xf>
    <xf numFmtId="0" fontId="91" fillId="0" borderId="47" xfId="0" applyFont="1" applyBorder="1" applyAlignment="1">
      <alignment horizontal="left" vertical="center"/>
    </xf>
    <xf numFmtId="0" fontId="92" fillId="0" borderId="25" xfId="0" applyFont="1" applyBorder="1" applyAlignment="1">
      <alignment horizontal="left" vertical="center"/>
    </xf>
    <xf numFmtId="0" fontId="92" fillId="0" borderId="49" xfId="0" applyFont="1" applyBorder="1" applyAlignment="1">
      <alignment horizontal="left" vertical="center"/>
    </xf>
    <xf numFmtId="0" fontId="92" fillId="0" borderId="26" xfId="0" applyFont="1" applyBorder="1" applyAlignment="1">
      <alignment horizontal="left" vertical="center"/>
    </xf>
    <xf numFmtId="0" fontId="93" fillId="0" borderId="25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16</xdr:col>
      <xdr:colOff>228600</xdr:colOff>
      <xdr:row>32</xdr:row>
      <xdr:rowOff>219075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525" y="9829800"/>
          <a:ext cx="7486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二、請各機關兼顧環保減紙及業務實際需要，自行決定本請示單是否與「黏貼憑證用紙」採雙面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列印方式呈現於同一張文件。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16</xdr:col>
      <xdr:colOff>228600</xdr:colOff>
      <xdr:row>32</xdr:row>
      <xdr:rowOff>219075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525" y="9829800"/>
          <a:ext cx="7486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二、請各機關兼顧環保減紙及業務實際需要，自行決定本請示單是否與「黏貼憑證用紙」採雙面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列印方式呈現於同一張文件。</a:t>
          </a:r>
        </a:p>
      </xdr:txBody>
    </xdr:sp>
    <xdr:clientData/>
  </xdr:twoCellAnchor>
  <xdr:twoCellAnchor>
    <xdr:from>
      <xdr:col>14</xdr:col>
      <xdr:colOff>295275</xdr:colOff>
      <xdr:row>0</xdr:row>
      <xdr:rowOff>66675</xdr:rowOff>
    </xdr:from>
    <xdr:to>
      <xdr:col>16</xdr:col>
      <xdr:colOff>28575</xdr:colOff>
      <xdr:row>1</xdr:row>
      <xdr:rowOff>47625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6181725" y="66675"/>
          <a:ext cx="1114425" cy="352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填寫範例</a:t>
          </a:r>
          <a:r>
            <a:rPr lang="en-US" cap="none" sz="14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1</a:t>
          </a:r>
        </a:p>
      </xdr:txBody>
    </xdr:sp>
    <xdr:clientData/>
  </xdr:twoCellAnchor>
  <xdr:twoCellAnchor editAs="oneCell">
    <xdr:from>
      <xdr:col>13</xdr:col>
      <xdr:colOff>0</xdr:colOff>
      <xdr:row>23</xdr:row>
      <xdr:rowOff>209550</xdr:rowOff>
    </xdr:from>
    <xdr:to>
      <xdr:col>15</xdr:col>
      <xdr:colOff>581025</xdr:colOff>
      <xdr:row>24</xdr:row>
      <xdr:rowOff>238125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7010400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26</xdr:row>
      <xdr:rowOff>285750</xdr:rowOff>
    </xdr:from>
    <xdr:to>
      <xdr:col>5</xdr:col>
      <xdr:colOff>38100</xdr:colOff>
      <xdr:row>27</xdr:row>
      <xdr:rowOff>228600</xdr:rowOff>
    </xdr:to>
    <xdr:pic>
      <xdr:nvPicPr>
        <xdr:cNvPr id="4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248650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28</xdr:row>
      <xdr:rowOff>323850</xdr:rowOff>
    </xdr:from>
    <xdr:to>
      <xdr:col>5</xdr:col>
      <xdr:colOff>47625</xdr:colOff>
      <xdr:row>29</xdr:row>
      <xdr:rowOff>323850</xdr:rowOff>
    </xdr:to>
    <xdr:pic>
      <xdr:nvPicPr>
        <xdr:cNvPr id="5" name="圖片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918210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17</xdr:row>
      <xdr:rowOff>38100</xdr:rowOff>
    </xdr:from>
    <xdr:to>
      <xdr:col>19</xdr:col>
      <xdr:colOff>657225</xdr:colOff>
      <xdr:row>24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9675" y="5467350"/>
          <a:ext cx="17430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動支經費請示單或核准辦理文件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15</xdr:col>
      <xdr:colOff>238125</xdr:colOff>
      <xdr:row>1</xdr:row>
      <xdr:rowOff>28575</xdr:rowOff>
    </xdr:from>
    <xdr:to>
      <xdr:col>20</xdr:col>
      <xdr:colOff>180975</xdr:colOff>
      <xdr:row>6</xdr:row>
      <xdr:rowOff>514350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4962525" y="314325"/>
          <a:ext cx="20097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□受款人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廠商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0</xdr:col>
      <xdr:colOff>657225</xdr:colOff>
      <xdr:row>4</xdr:row>
      <xdr:rowOff>66675</xdr:rowOff>
    </xdr:from>
    <xdr:to>
      <xdr:col>1</xdr:col>
      <xdr:colOff>219075</xdr:colOff>
      <xdr:row>5</xdr:row>
      <xdr:rowOff>180975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657225" y="1057275"/>
          <a:ext cx="361950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編號</a:t>
          </a:r>
        </a:p>
      </xdr:txBody>
    </xdr:sp>
    <xdr:clientData/>
  </xdr:twoCellAnchor>
  <xdr:twoCellAnchor editAs="oneCell">
    <xdr:from>
      <xdr:col>0</xdr:col>
      <xdr:colOff>361950</xdr:colOff>
      <xdr:row>13</xdr:row>
      <xdr:rowOff>600075</xdr:rowOff>
    </xdr:from>
    <xdr:to>
      <xdr:col>14</xdr:col>
      <xdr:colOff>238125</xdr:colOff>
      <xdr:row>21</xdr:row>
      <xdr:rowOff>228600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72025"/>
          <a:ext cx="43243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161925</xdr:rowOff>
    </xdr:from>
    <xdr:to>
      <xdr:col>1</xdr:col>
      <xdr:colOff>276225</xdr:colOff>
      <xdr:row>12</xdr:row>
      <xdr:rowOff>523875</xdr:rowOff>
    </xdr:to>
    <xdr:pic>
      <xdr:nvPicPr>
        <xdr:cNvPr id="5" name="圖片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05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</xdr:row>
      <xdr:rowOff>200025</xdr:rowOff>
    </xdr:from>
    <xdr:to>
      <xdr:col>4</xdr:col>
      <xdr:colOff>66675</xdr:colOff>
      <xdr:row>12</xdr:row>
      <xdr:rowOff>561975</xdr:rowOff>
    </xdr:to>
    <xdr:pic>
      <xdr:nvPicPr>
        <xdr:cNvPr id="6" name="圖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7433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333375</xdr:rowOff>
    </xdr:from>
    <xdr:to>
      <xdr:col>2</xdr:col>
      <xdr:colOff>57150</xdr:colOff>
      <xdr:row>14</xdr:row>
      <xdr:rowOff>104775</xdr:rowOff>
    </xdr:to>
    <xdr:pic>
      <xdr:nvPicPr>
        <xdr:cNvPr id="7" name="圖片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9110219">
          <a:off x="0" y="450532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209550</xdr:colOff>
      <xdr:row>6</xdr:row>
      <xdr:rowOff>180975</xdr:rowOff>
    </xdr:from>
    <xdr:to>
      <xdr:col>19</xdr:col>
      <xdr:colOff>142875</xdr:colOff>
      <xdr:row>6</xdr:row>
      <xdr:rowOff>476250</xdr:rowOff>
    </xdr:to>
    <xdr:sp>
      <xdr:nvSpPr>
        <xdr:cNvPr id="8" name="文字方塊 7"/>
        <xdr:cNvSpPr txBox="1">
          <a:spLocks noChangeArrowheads="1"/>
        </xdr:cNvSpPr>
      </xdr:nvSpPr>
      <xdr:spPr>
        <a:xfrm>
          <a:off x="5210175" y="1685925"/>
          <a:ext cx="1038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零用金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16</xdr:col>
      <xdr:colOff>228600</xdr:colOff>
      <xdr:row>32</xdr:row>
      <xdr:rowOff>219075</xdr:rowOff>
    </xdr:to>
    <xdr:sp>
      <xdr:nvSpPr>
        <xdr:cNvPr id="1" name="文字方塊 2"/>
        <xdr:cNvSpPr txBox="1">
          <a:spLocks noChangeArrowheads="1"/>
        </xdr:cNvSpPr>
      </xdr:nvSpPr>
      <xdr:spPr>
        <a:xfrm>
          <a:off x="9525" y="9829800"/>
          <a:ext cx="7486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二、請各機關兼顧環保減紙及業務實際需要，自行決定本請示單是否與「黏貼憑證用紙」採雙面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列印方式呈現於同一張文件。</a:t>
          </a:r>
        </a:p>
      </xdr:txBody>
    </xdr:sp>
    <xdr:clientData/>
  </xdr:twoCellAnchor>
  <xdr:twoCellAnchor>
    <xdr:from>
      <xdr:col>14</xdr:col>
      <xdr:colOff>295275</xdr:colOff>
      <xdr:row>0</xdr:row>
      <xdr:rowOff>66675</xdr:rowOff>
    </xdr:from>
    <xdr:to>
      <xdr:col>16</xdr:col>
      <xdr:colOff>114300</xdr:colOff>
      <xdr:row>1</xdr:row>
      <xdr:rowOff>47625</xdr:rowOff>
    </xdr:to>
    <xdr:sp>
      <xdr:nvSpPr>
        <xdr:cNvPr id="2" name="文字方塊 1"/>
        <xdr:cNvSpPr txBox="1">
          <a:spLocks noChangeArrowheads="1"/>
        </xdr:cNvSpPr>
      </xdr:nvSpPr>
      <xdr:spPr>
        <a:xfrm>
          <a:off x="6181725" y="66675"/>
          <a:ext cx="120015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填寫範例</a:t>
          </a:r>
          <a:r>
            <a:rPr lang="en-US" cap="none" sz="14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2</a:t>
          </a:r>
        </a:p>
      </xdr:txBody>
    </xdr:sp>
    <xdr:clientData/>
  </xdr:twoCellAnchor>
  <xdr:twoCellAnchor>
    <xdr:from>
      <xdr:col>11</xdr:col>
      <xdr:colOff>390525</xdr:colOff>
      <xdr:row>17</xdr:row>
      <xdr:rowOff>95250</xdr:rowOff>
    </xdr:from>
    <xdr:to>
      <xdr:col>15</xdr:col>
      <xdr:colOff>895350</xdr:colOff>
      <xdr:row>18</xdr:row>
      <xdr:rowOff>38100</xdr:rowOff>
    </xdr:to>
    <xdr:sp>
      <xdr:nvSpPr>
        <xdr:cNvPr id="3" name="文字方塊 6"/>
        <xdr:cNvSpPr txBox="1">
          <a:spLocks noChangeArrowheads="1"/>
        </xdr:cNvSpPr>
      </xdr:nvSpPr>
      <xdr:spPr>
        <a:xfrm>
          <a:off x="5372100" y="4791075"/>
          <a:ext cx="1724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天下雜誌股份有限公司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15</xdr:col>
      <xdr:colOff>628650</xdr:colOff>
      <xdr:row>16</xdr:row>
      <xdr:rowOff>66675</xdr:rowOff>
    </xdr:from>
    <xdr:to>
      <xdr:col>16</xdr:col>
      <xdr:colOff>123825</xdr:colOff>
      <xdr:row>16</xdr:row>
      <xdr:rowOff>352425</xdr:rowOff>
    </xdr:to>
    <xdr:sp>
      <xdr:nvSpPr>
        <xdr:cNvPr id="4" name="文字方塊 7"/>
        <xdr:cNvSpPr txBox="1">
          <a:spLocks noChangeArrowheads="1"/>
        </xdr:cNvSpPr>
      </xdr:nvSpPr>
      <xdr:spPr>
        <a:xfrm>
          <a:off x="6829425" y="43910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4000</a:t>
          </a:r>
        </a:p>
      </xdr:txBody>
    </xdr:sp>
    <xdr:clientData/>
  </xdr:twoCellAnchor>
  <xdr:twoCellAnchor>
    <xdr:from>
      <xdr:col>7</xdr:col>
      <xdr:colOff>209550</xdr:colOff>
      <xdr:row>16</xdr:row>
      <xdr:rowOff>38100</xdr:rowOff>
    </xdr:from>
    <xdr:to>
      <xdr:col>8</xdr:col>
      <xdr:colOff>276225</xdr:colOff>
      <xdr:row>16</xdr:row>
      <xdr:rowOff>352425</xdr:rowOff>
    </xdr:to>
    <xdr:sp>
      <xdr:nvSpPr>
        <xdr:cNvPr id="5" name="文字方塊 8"/>
        <xdr:cNvSpPr txBox="1">
          <a:spLocks noChangeArrowheads="1"/>
        </xdr:cNvSpPr>
      </xdr:nvSpPr>
      <xdr:spPr>
        <a:xfrm>
          <a:off x="3495675" y="43624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500</a:t>
          </a:r>
        </a:p>
      </xdr:txBody>
    </xdr:sp>
    <xdr:clientData/>
  </xdr:twoCellAnchor>
  <xdr:twoCellAnchor>
    <xdr:from>
      <xdr:col>9</xdr:col>
      <xdr:colOff>247650</xdr:colOff>
      <xdr:row>16</xdr:row>
      <xdr:rowOff>47625</xdr:rowOff>
    </xdr:from>
    <xdr:to>
      <xdr:col>10</xdr:col>
      <xdr:colOff>581025</xdr:colOff>
      <xdr:row>16</xdr:row>
      <xdr:rowOff>361950</xdr:rowOff>
    </xdr:to>
    <xdr:sp>
      <xdr:nvSpPr>
        <xdr:cNvPr id="6" name="文字方塊 9"/>
        <xdr:cNvSpPr txBox="1">
          <a:spLocks noChangeArrowheads="1"/>
        </xdr:cNvSpPr>
      </xdr:nvSpPr>
      <xdr:spPr>
        <a:xfrm>
          <a:off x="4305300" y="4371975"/>
          <a:ext cx="619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4000</a:t>
          </a:r>
        </a:p>
      </xdr:txBody>
    </xdr:sp>
    <xdr:clientData/>
  </xdr:twoCellAnchor>
  <xdr:twoCellAnchor>
    <xdr:from>
      <xdr:col>11</xdr:col>
      <xdr:colOff>133350</xdr:colOff>
      <xdr:row>12</xdr:row>
      <xdr:rowOff>28575</xdr:rowOff>
    </xdr:from>
    <xdr:to>
      <xdr:col>12</xdr:col>
      <xdr:colOff>47625</xdr:colOff>
      <xdr:row>13</xdr:row>
      <xdr:rowOff>0</xdr:rowOff>
    </xdr:to>
    <xdr:sp>
      <xdr:nvSpPr>
        <xdr:cNvPr id="7" name="文字方塊 12"/>
        <xdr:cNvSpPr txBox="1">
          <a:spLocks noChangeArrowheads="1"/>
        </xdr:cNvSpPr>
      </xdr:nvSpPr>
      <xdr:spPr>
        <a:xfrm>
          <a:off x="5114925" y="320040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66675</xdr:colOff>
      <xdr:row>12</xdr:row>
      <xdr:rowOff>228600</xdr:rowOff>
    </xdr:from>
    <xdr:to>
      <xdr:col>7</xdr:col>
      <xdr:colOff>323850</xdr:colOff>
      <xdr:row>14</xdr:row>
      <xdr:rowOff>95250</xdr:rowOff>
    </xdr:to>
    <xdr:sp>
      <xdr:nvSpPr>
        <xdr:cNvPr id="8" name="文字方塊 13"/>
        <xdr:cNvSpPr txBox="1">
          <a:spLocks noChangeArrowheads="1"/>
        </xdr:cNvSpPr>
      </xdr:nvSpPr>
      <xdr:spPr>
        <a:xfrm>
          <a:off x="666750" y="3400425"/>
          <a:ext cx="29432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800080"/>
              </a:solidFill>
              <a:latin typeface="微軟正黑體"/>
              <a:ea typeface="微軟正黑體"/>
              <a:cs typeface="微軟正黑體"/>
            </a:rPr>
            <a:t>交郵局代匯天下雜誌股份有限公司</a:t>
          </a:r>
          <a:r>
            <a:rPr lang="en-US" cap="none" sz="1300" b="0" i="0" u="none" baseline="0">
              <a:solidFill>
                <a:srgbClr val="800080"/>
              </a:solidFill>
              <a:latin typeface="微軟正黑體"/>
              <a:ea typeface="微軟正黑體"/>
              <a:cs typeface="微軟正黑體"/>
            </a:rPr>
            <a:t> </a:t>
          </a:r>
        </a:p>
      </xdr:txBody>
    </xdr:sp>
    <xdr:clientData/>
  </xdr:twoCellAnchor>
  <xdr:twoCellAnchor editAs="oneCell">
    <xdr:from>
      <xdr:col>12</xdr:col>
      <xdr:colOff>219075</xdr:colOff>
      <xdr:row>23</xdr:row>
      <xdr:rowOff>219075</xdr:rowOff>
    </xdr:from>
    <xdr:to>
      <xdr:col>15</xdr:col>
      <xdr:colOff>552450</xdr:colOff>
      <xdr:row>24</xdr:row>
      <xdr:rowOff>304800</xdr:rowOff>
    </xdr:to>
    <xdr:pic>
      <xdr:nvPicPr>
        <xdr:cNvPr id="9" name="圖片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19925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26</xdr:row>
      <xdr:rowOff>228600</xdr:rowOff>
    </xdr:from>
    <xdr:to>
      <xdr:col>4</xdr:col>
      <xdr:colOff>400050</xdr:colOff>
      <xdr:row>27</xdr:row>
      <xdr:rowOff>219075</xdr:rowOff>
    </xdr:to>
    <xdr:pic>
      <xdr:nvPicPr>
        <xdr:cNvPr id="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191500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18</xdr:row>
      <xdr:rowOff>342900</xdr:rowOff>
    </xdr:from>
    <xdr:to>
      <xdr:col>16</xdr:col>
      <xdr:colOff>9525</xdr:colOff>
      <xdr:row>20</xdr:row>
      <xdr:rowOff>66675</xdr:rowOff>
    </xdr:to>
    <xdr:pic>
      <xdr:nvPicPr>
        <xdr:cNvPr id="11" name="圖片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5391150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20</xdr:row>
      <xdr:rowOff>200025</xdr:rowOff>
    </xdr:from>
    <xdr:to>
      <xdr:col>16</xdr:col>
      <xdr:colOff>104775</xdr:colOff>
      <xdr:row>21</xdr:row>
      <xdr:rowOff>323850</xdr:rowOff>
    </xdr:to>
    <xdr:pic>
      <xdr:nvPicPr>
        <xdr:cNvPr id="12" name="圖片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59721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28</xdr:row>
      <xdr:rowOff>228600</xdr:rowOff>
    </xdr:from>
    <xdr:to>
      <xdr:col>5</xdr:col>
      <xdr:colOff>171450</xdr:colOff>
      <xdr:row>29</xdr:row>
      <xdr:rowOff>352425</xdr:rowOff>
    </xdr:to>
    <xdr:pic>
      <xdr:nvPicPr>
        <xdr:cNvPr id="13" name="圖片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9086850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23</xdr:row>
      <xdr:rowOff>95250</xdr:rowOff>
    </xdr:from>
    <xdr:to>
      <xdr:col>10</xdr:col>
      <xdr:colOff>457200</xdr:colOff>
      <xdr:row>23</xdr:row>
      <xdr:rowOff>314325</xdr:rowOff>
    </xdr:to>
    <xdr:sp>
      <xdr:nvSpPr>
        <xdr:cNvPr id="14" name="文字方塊 14"/>
        <xdr:cNvSpPr txBox="1">
          <a:spLocks noChangeArrowheads="1"/>
        </xdr:cNvSpPr>
      </xdr:nvSpPr>
      <xdr:spPr>
        <a:xfrm>
          <a:off x="4181475" y="6896100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4000</a:t>
          </a:r>
        </a:p>
      </xdr:txBody>
    </xdr:sp>
    <xdr:clientData/>
  </xdr:twoCellAnchor>
  <xdr:twoCellAnchor>
    <xdr:from>
      <xdr:col>9</xdr:col>
      <xdr:colOff>171450</xdr:colOff>
      <xdr:row>24</xdr:row>
      <xdr:rowOff>104775</xdr:rowOff>
    </xdr:from>
    <xdr:to>
      <xdr:col>10</xdr:col>
      <xdr:colOff>504825</xdr:colOff>
      <xdr:row>24</xdr:row>
      <xdr:rowOff>323850</xdr:rowOff>
    </xdr:to>
    <xdr:sp>
      <xdr:nvSpPr>
        <xdr:cNvPr id="15" name="文字方塊 15"/>
        <xdr:cNvSpPr txBox="1">
          <a:spLocks noChangeArrowheads="1"/>
        </xdr:cNvSpPr>
      </xdr:nvSpPr>
      <xdr:spPr>
        <a:xfrm>
          <a:off x="4229100" y="72675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4000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17</xdr:row>
      <xdr:rowOff>38100</xdr:rowOff>
    </xdr:from>
    <xdr:to>
      <xdr:col>19</xdr:col>
      <xdr:colOff>657225</xdr:colOff>
      <xdr:row>24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9675" y="5467350"/>
          <a:ext cx="1743075" cy="3181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動支經費請示單或核准辦理文件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15</xdr:col>
      <xdr:colOff>247650</xdr:colOff>
      <xdr:row>1</xdr:row>
      <xdr:rowOff>28575</xdr:rowOff>
    </xdr:from>
    <xdr:to>
      <xdr:col>20</xdr:col>
      <xdr:colOff>28575</xdr:colOff>
      <xdr:row>6</xdr:row>
      <xdr:rowOff>514350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4972050" y="314325"/>
          <a:ext cx="18478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受款人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廠商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0</xdr:col>
      <xdr:colOff>657225</xdr:colOff>
      <xdr:row>4</xdr:row>
      <xdr:rowOff>66675</xdr:rowOff>
    </xdr:from>
    <xdr:to>
      <xdr:col>1</xdr:col>
      <xdr:colOff>219075</xdr:colOff>
      <xdr:row>5</xdr:row>
      <xdr:rowOff>180975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657225" y="1057275"/>
          <a:ext cx="361950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編號</a:t>
          </a:r>
        </a:p>
      </xdr:txBody>
    </xdr:sp>
    <xdr:clientData/>
  </xdr:twoCellAnchor>
  <xdr:twoCellAnchor editAs="oneCell">
    <xdr:from>
      <xdr:col>0</xdr:col>
      <xdr:colOff>9525</xdr:colOff>
      <xdr:row>14</xdr:row>
      <xdr:rowOff>66675</xdr:rowOff>
    </xdr:from>
    <xdr:to>
      <xdr:col>16</xdr:col>
      <xdr:colOff>9525</xdr:colOff>
      <xdr:row>21</xdr:row>
      <xdr:rowOff>419100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67275"/>
          <a:ext cx="50006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371475</xdr:rowOff>
    </xdr:from>
    <xdr:to>
      <xdr:col>13</xdr:col>
      <xdr:colOff>219075</xdr:colOff>
      <xdr:row>15</xdr:row>
      <xdr:rowOff>9525</xdr:rowOff>
    </xdr:to>
    <xdr:pic>
      <xdr:nvPicPr>
        <xdr:cNvPr id="5" name="圖片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092465">
          <a:off x="3133725" y="45434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13</xdr:row>
      <xdr:rowOff>95250</xdr:rowOff>
    </xdr:from>
    <xdr:to>
      <xdr:col>0</xdr:col>
      <xdr:colOff>771525</xdr:colOff>
      <xdr:row>16</xdr:row>
      <xdr:rowOff>66675</xdr:rowOff>
    </xdr:to>
    <xdr:pic>
      <xdr:nvPicPr>
        <xdr:cNvPr id="6" name="圖片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8689395">
          <a:off x="323850" y="4267200"/>
          <a:ext cx="447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190500</xdr:rowOff>
    </xdr:from>
    <xdr:to>
      <xdr:col>1</xdr:col>
      <xdr:colOff>238125</xdr:colOff>
      <xdr:row>12</xdr:row>
      <xdr:rowOff>581025</xdr:rowOff>
    </xdr:to>
    <xdr:pic>
      <xdr:nvPicPr>
        <xdr:cNvPr id="7" name="圖片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3380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12</xdr:row>
      <xdr:rowOff>209550</xdr:rowOff>
    </xdr:from>
    <xdr:to>
      <xdr:col>4</xdr:col>
      <xdr:colOff>57150</xdr:colOff>
      <xdr:row>12</xdr:row>
      <xdr:rowOff>600075</xdr:rowOff>
    </xdr:to>
    <xdr:pic>
      <xdr:nvPicPr>
        <xdr:cNvPr id="8" name="圖片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37528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209550</xdr:rowOff>
    </xdr:from>
    <xdr:to>
      <xdr:col>13</xdr:col>
      <xdr:colOff>266700</xdr:colOff>
      <xdr:row>12</xdr:row>
      <xdr:rowOff>600075</xdr:rowOff>
    </xdr:to>
    <xdr:pic>
      <xdr:nvPicPr>
        <xdr:cNvPr id="9" name="圖片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37528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66675</xdr:rowOff>
    </xdr:from>
    <xdr:to>
      <xdr:col>16</xdr:col>
      <xdr:colOff>228600</xdr:colOff>
      <xdr:row>32</xdr:row>
      <xdr:rowOff>219075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525" y="9829800"/>
          <a:ext cx="7486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說明：一、本請示單格式得由各機關視業務實際需要增修。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二、請各機關兼顧環保減紙及業務實際需要，自行決定本請示單是否與「黏貼憑證用紙」採雙面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列印方式呈現於同一張文件。</a:t>
          </a:r>
        </a:p>
      </xdr:txBody>
    </xdr:sp>
    <xdr:clientData/>
  </xdr:twoCellAnchor>
  <xdr:twoCellAnchor>
    <xdr:from>
      <xdr:col>15</xdr:col>
      <xdr:colOff>171450</xdr:colOff>
      <xdr:row>0</xdr:row>
      <xdr:rowOff>0</xdr:rowOff>
    </xdr:from>
    <xdr:to>
      <xdr:col>16</xdr:col>
      <xdr:colOff>219075</xdr:colOff>
      <xdr:row>0</xdr:row>
      <xdr:rowOff>342900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6372225" y="0"/>
          <a:ext cx="11144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填寫範例</a:t>
          </a:r>
          <a:r>
            <a:rPr lang="en-US" cap="none" sz="1400" b="0" i="0" u="none" baseline="0">
              <a:solidFill>
                <a:srgbClr val="FF0000"/>
              </a:solidFill>
              <a:latin typeface="微軟正黑體"/>
              <a:ea typeface="微軟正黑體"/>
              <a:cs typeface="微軟正黑體"/>
            </a:rPr>
            <a:t>3</a:t>
          </a:r>
        </a:p>
      </xdr:txBody>
    </xdr:sp>
    <xdr:clientData/>
  </xdr:twoCellAnchor>
  <xdr:twoCellAnchor>
    <xdr:from>
      <xdr:col>15</xdr:col>
      <xdr:colOff>609600</xdr:colOff>
      <xdr:row>16</xdr:row>
      <xdr:rowOff>57150</xdr:rowOff>
    </xdr:from>
    <xdr:to>
      <xdr:col>16</xdr:col>
      <xdr:colOff>104775</xdr:colOff>
      <xdr:row>16</xdr:row>
      <xdr:rowOff>342900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6810375" y="438150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20000</a:t>
          </a:r>
        </a:p>
      </xdr:txBody>
    </xdr:sp>
    <xdr:clientData/>
  </xdr:twoCellAnchor>
  <xdr:twoCellAnchor>
    <xdr:from>
      <xdr:col>11</xdr:col>
      <xdr:colOff>400050</xdr:colOff>
      <xdr:row>17</xdr:row>
      <xdr:rowOff>76200</xdr:rowOff>
    </xdr:from>
    <xdr:to>
      <xdr:col>15</xdr:col>
      <xdr:colOff>904875</xdr:colOff>
      <xdr:row>18</xdr:row>
      <xdr:rowOff>19050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5381625" y="4772025"/>
          <a:ext cx="1724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旭威電腦股份有限公司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</a:p>
      </xdr:txBody>
    </xdr:sp>
    <xdr:clientData/>
  </xdr:twoCellAnchor>
  <xdr:twoCellAnchor editAs="oneCell">
    <xdr:from>
      <xdr:col>3</xdr:col>
      <xdr:colOff>304800</xdr:colOff>
      <xdr:row>26</xdr:row>
      <xdr:rowOff>219075</xdr:rowOff>
    </xdr:from>
    <xdr:to>
      <xdr:col>4</xdr:col>
      <xdr:colOff>400050</xdr:colOff>
      <xdr:row>27</xdr:row>
      <xdr:rowOff>219075</xdr:rowOff>
    </xdr:to>
    <xdr:pic>
      <xdr:nvPicPr>
        <xdr:cNvPr id="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181975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18</xdr:row>
      <xdr:rowOff>304800</xdr:rowOff>
    </xdr:from>
    <xdr:to>
      <xdr:col>16</xdr:col>
      <xdr:colOff>47625</xdr:colOff>
      <xdr:row>20</xdr:row>
      <xdr:rowOff>28575</xdr:rowOff>
    </xdr:to>
    <xdr:pic>
      <xdr:nvPicPr>
        <xdr:cNvPr id="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5353050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23</xdr:row>
      <xdr:rowOff>171450</xdr:rowOff>
    </xdr:from>
    <xdr:to>
      <xdr:col>15</xdr:col>
      <xdr:colOff>714375</xdr:colOff>
      <xdr:row>24</xdr:row>
      <xdr:rowOff>257175</xdr:rowOff>
    </xdr:to>
    <xdr:pic>
      <xdr:nvPicPr>
        <xdr:cNvPr id="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6972300"/>
          <a:ext cx="1123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20</xdr:row>
      <xdr:rowOff>200025</xdr:rowOff>
    </xdr:from>
    <xdr:to>
      <xdr:col>16</xdr:col>
      <xdr:colOff>76200</xdr:colOff>
      <xdr:row>21</xdr:row>
      <xdr:rowOff>323850</xdr:rowOff>
    </xdr:to>
    <xdr:pic>
      <xdr:nvPicPr>
        <xdr:cNvPr id="8" name="圖片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59721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28</xdr:row>
      <xdr:rowOff>276225</xdr:rowOff>
    </xdr:from>
    <xdr:to>
      <xdr:col>4</xdr:col>
      <xdr:colOff>342900</xdr:colOff>
      <xdr:row>29</xdr:row>
      <xdr:rowOff>209550</xdr:rowOff>
    </xdr:to>
    <xdr:pic>
      <xdr:nvPicPr>
        <xdr:cNvPr id="9" name="圖片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91344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16</xdr:row>
      <xdr:rowOff>104775</xdr:rowOff>
    </xdr:from>
    <xdr:to>
      <xdr:col>8</xdr:col>
      <xdr:colOff>314325</xdr:colOff>
      <xdr:row>16</xdr:row>
      <xdr:rowOff>361950</xdr:rowOff>
    </xdr:to>
    <xdr:sp>
      <xdr:nvSpPr>
        <xdr:cNvPr id="10" name="文字方塊 10"/>
        <xdr:cNvSpPr txBox="1">
          <a:spLocks noChangeArrowheads="1"/>
        </xdr:cNvSpPr>
      </xdr:nvSpPr>
      <xdr:spPr>
        <a:xfrm>
          <a:off x="3371850" y="4429125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20000</a:t>
          </a:r>
        </a:p>
      </xdr:txBody>
    </xdr:sp>
    <xdr:clientData/>
  </xdr:twoCellAnchor>
  <xdr:twoCellAnchor>
    <xdr:from>
      <xdr:col>9</xdr:col>
      <xdr:colOff>123825</xdr:colOff>
      <xdr:row>16</xdr:row>
      <xdr:rowOff>85725</xdr:rowOff>
    </xdr:from>
    <xdr:to>
      <xdr:col>10</xdr:col>
      <xdr:colOff>495300</xdr:colOff>
      <xdr:row>16</xdr:row>
      <xdr:rowOff>342900</xdr:rowOff>
    </xdr:to>
    <xdr:sp>
      <xdr:nvSpPr>
        <xdr:cNvPr id="11" name="文字方塊 11"/>
        <xdr:cNvSpPr txBox="1">
          <a:spLocks noChangeArrowheads="1"/>
        </xdr:cNvSpPr>
      </xdr:nvSpPr>
      <xdr:spPr>
        <a:xfrm>
          <a:off x="4181475" y="4410075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20000</a:t>
          </a:r>
        </a:p>
      </xdr:txBody>
    </xdr:sp>
    <xdr:clientData/>
  </xdr:twoCellAnchor>
  <xdr:twoCellAnchor>
    <xdr:from>
      <xdr:col>9</xdr:col>
      <xdr:colOff>57150</xdr:colOff>
      <xdr:row>24</xdr:row>
      <xdr:rowOff>28575</xdr:rowOff>
    </xdr:from>
    <xdr:to>
      <xdr:col>10</xdr:col>
      <xdr:colOff>428625</xdr:colOff>
      <xdr:row>24</xdr:row>
      <xdr:rowOff>285750</xdr:rowOff>
    </xdr:to>
    <xdr:sp>
      <xdr:nvSpPr>
        <xdr:cNvPr id="12" name="文字方塊 12"/>
        <xdr:cNvSpPr txBox="1">
          <a:spLocks noChangeArrowheads="1"/>
        </xdr:cNvSpPr>
      </xdr:nvSpPr>
      <xdr:spPr>
        <a:xfrm>
          <a:off x="4114800" y="7191375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20000</a:t>
          </a:r>
        </a:p>
      </xdr:txBody>
    </xdr:sp>
    <xdr:clientData/>
  </xdr:twoCellAnchor>
  <xdr:twoCellAnchor>
    <xdr:from>
      <xdr:col>3</xdr:col>
      <xdr:colOff>0</xdr:colOff>
      <xdr:row>1</xdr:row>
      <xdr:rowOff>323850</xdr:rowOff>
    </xdr:from>
    <xdr:to>
      <xdr:col>3</xdr:col>
      <xdr:colOff>1000125</xdr:colOff>
      <xdr:row>3</xdr:row>
      <xdr:rowOff>123825</xdr:rowOff>
    </xdr:to>
    <xdr:sp>
      <xdr:nvSpPr>
        <xdr:cNvPr id="13" name="橢圓 13"/>
        <xdr:cNvSpPr>
          <a:spLocks/>
        </xdr:cNvSpPr>
      </xdr:nvSpPr>
      <xdr:spPr>
        <a:xfrm>
          <a:off x="790575" y="695325"/>
          <a:ext cx="1000125" cy="46672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142875</xdr:rowOff>
    </xdr:from>
    <xdr:to>
      <xdr:col>8</xdr:col>
      <xdr:colOff>219075</xdr:colOff>
      <xdr:row>9</xdr:row>
      <xdr:rowOff>47625</xdr:rowOff>
    </xdr:to>
    <xdr:sp>
      <xdr:nvSpPr>
        <xdr:cNvPr id="14" name="橢圓 14"/>
        <xdr:cNvSpPr>
          <a:spLocks/>
        </xdr:cNvSpPr>
      </xdr:nvSpPr>
      <xdr:spPr>
        <a:xfrm>
          <a:off x="2047875" y="1647825"/>
          <a:ext cx="1885950" cy="60007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2</xdr:col>
      <xdr:colOff>180975</xdr:colOff>
      <xdr:row>9</xdr:row>
      <xdr:rowOff>57150</xdr:rowOff>
    </xdr:to>
    <xdr:sp>
      <xdr:nvSpPr>
        <xdr:cNvPr id="15" name="橢圓 15"/>
        <xdr:cNvSpPr>
          <a:spLocks/>
        </xdr:cNvSpPr>
      </xdr:nvSpPr>
      <xdr:spPr>
        <a:xfrm>
          <a:off x="0" y="1752600"/>
          <a:ext cx="781050" cy="50482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76200</xdr:colOff>
      <xdr:row>11</xdr:row>
      <xdr:rowOff>276225</xdr:rowOff>
    </xdr:from>
    <xdr:to>
      <xdr:col>7</xdr:col>
      <xdr:colOff>228600</xdr:colOff>
      <xdr:row>14</xdr:row>
      <xdr:rowOff>209550</xdr:rowOff>
    </xdr:to>
    <xdr:sp>
      <xdr:nvSpPr>
        <xdr:cNvPr id="16" name="橢圓 16"/>
        <xdr:cNvSpPr>
          <a:spLocks/>
        </xdr:cNvSpPr>
      </xdr:nvSpPr>
      <xdr:spPr>
        <a:xfrm>
          <a:off x="428625" y="3124200"/>
          <a:ext cx="3086100" cy="79057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304800</xdr:rowOff>
    </xdr:from>
    <xdr:to>
      <xdr:col>16</xdr:col>
      <xdr:colOff>142875</xdr:colOff>
      <xdr:row>18</xdr:row>
      <xdr:rowOff>19050</xdr:rowOff>
    </xdr:to>
    <xdr:sp>
      <xdr:nvSpPr>
        <xdr:cNvPr id="17" name="橢圓 17"/>
        <xdr:cNvSpPr>
          <a:spLocks/>
        </xdr:cNvSpPr>
      </xdr:nvSpPr>
      <xdr:spPr>
        <a:xfrm>
          <a:off x="5191125" y="4267200"/>
          <a:ext cx="2219325" cy="80010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17</xdr:row>
      <xdr:rowOff>38100</xdr:rowOff>
    </xdr:from>
    <xdr:to>
      <xdr:col>19</xdr:col>
      <xdr:colOff>657225</xdr:colOff>
      <xdr:row>24</xdr:row>
      <xdr:rowOff>381000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19675" y="5467350"/>
          <a:ext cx="17430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附件：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並至財政部稅務入口網之營業登記資料公示查詢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動支經費請示單或核准辦理文件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□驗收報告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張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□合約書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份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□其他文件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需註明文件名稱、份數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15</xdr:col>
      <xdr:colOff>238125</xdr:colOff>
      <xdr:row>1</xdr:row>
      <xdr:rowOff>28575</xdr:rowOff>
    </xdr:from>
    <xdr:to>
      <xdr:col>20</xdr:col>
      <xdr:colOff>180975</xdr:colOff>
      <xdr:row>6</xdr:row>
      <xdr:rowOff>514350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4962525" y="314325"/>
          <a:ext cx="20097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000" rIns="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受款人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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發票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或收據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開立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廠商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□詳如受款人清單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□扣抵罰賠款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□轉保固金</a:t>
          </a:r>
          <a:r>
            <a:rPr lang="en-US" cap="none" sz="1100" b="0" i="0" u="sng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□其他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請列舉並標示金額</a:t>
          </a: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 </a:t>
          </a:r>
        </a:p>
      </xdr:txBody>
    </xdr:sp>
    <xdr:clientData/>
  </xdr:twoCellAnchor>
  <xdr:twoCellAnchor>
    <xdr:from>
      <xdr:col>0</xdr:col>
      <xdr:colOff>723900</xdr:colOff>
      <xdr:row>3</xdr:row>
      <xdr:rowOff>123825</xdr:rowOff>
    </xdr:from>
    <xdr:to>
      <xdr:col>2</xdr:col>
      <xdr:colOff>0</xdr:colOff>
      <xdr:row>5</xdr:row>
      <xdr:rowOff>114300</xdr:rowOff>
    </xdr:to>
    <xdr:sp>
      <xdr:nvSpPr>
        <xdr:cNvPr id="3" name="文字方塊 1"/>
        <xdr:cNvSpPr txBox="1">
          <a:spLocks noChangeArrowheads="1"/>
        </xdr:cNvSpPr>
      </xdr:nvSpPr>
      <xdr:spPr>
        <a:xfrm>
          <a:off x="723900" y="990600"/>
          <a:ext cx="361950" cy="2286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編號</a:t>
          </a:r>
        </a:p>
      </xdr:txBody>
    </xdr:sp>
    <xdr:clientData/>
  </xdr:twoCellAnchor>
  <xdr:twoCellAnchor editAs="oneCell">
    <xdr:from>
      <xdr:col>0</xdr:col>
      <xdr:colOff>0</xdr:colOff>
      <xdr:row>14</xdr:row>
      <xdr:rowOff>19050</xdr:rowOff>
    </xdr:from>
    <xdr:to>
      <xdr:col>16</xdr:col>
      <xdr:colOff>38100</xdr:colOff>
      <xdr:row>21</xdr:row>
      <xdr:rowOff>361950</xdr:rowOff>
    </xdr:to>
    <xdr:pic>
      <xdr:nvPicPr>
        <xdr:cNvPr id="4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9650"/>
          <a:ext cx="50387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13</xdr:row>
      <xdr:rowOff>476250</xdr:rowOff>
    </xdr:from>
    <xdr:to>
      <xdr:col>13</xdr:col>
      <xdr:colOff>266700</xdr:colOff>
      <xdr:row>15</xdr:row>
      <xdr:rowOff>104775</xdr:rowOff>
    </xdr:to>
    <xdr:pic>
      <xdr:nvPicPr>
        <xdr:cNvPr id="5" name="圖片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104303">
          <a:off x="3181350" y="46482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209550</xdr:rowOff>
    </xdr:from>
    <xdr:to>
      <xdr:col>4</xdr:col>
      <xdr:colOff>19050</xdr:colOff>
      <xdr:row>12</xdr:row>
      <xdr:rowOff>600075</xdr:rowOff>
    </xdr:to>
    <xdr:pic>
      <xdr:nvPicPr>
        <xdr:cNvPr id="6" name="圖片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37528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200025</xdr:rowOff>
    </xdr:from>
    <xdr:to>
      <xdr:col>1</xdr:col>
      <xdr:colOff>238125</xdr:colOff>
      <xdr:row>12</xdr:row>
      <xdr:rowOff>590550</xdr:rowOff>
    </xdr:to>
    <xdr:pic>
      <xdr:nvPicPr>
        <xdr:cNvPr id="7" name="圖片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433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200025</xdr:rowOff>
    </xdr:from>
    <xdr:to>
      <xdr:col>4</xdr:col>
      <xdr:colOff>38100</xdr:colOff>
      <xdr:row>13</xdr:row>
      <xdr:rowOff>590550</xdr:rowOff>
    </xdr:to>
    <xdr:pic>
      <xdr:nvPicPr>
        <xdr:cNvPr id="8" name="圖片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437197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409575</xdr:rowOff>
    </xdr:from>
    <xdr:to>
      <xdr:col>2</xdr:col>
      <xdr:colOff>9525</xdr:colOff>
      <xdr:row>14</xdr:row>
      <xdr:rowOff>161925</xdr:rowOff>
    </xdr:to>
    <xdr:pic>
      <xdr:nvPicPr>
        <xdr:cNvPr id="9" name="圖片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8956742">
          <a:off x="0" y="45815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12</xdr:row>
      <xdr:rowOff>209550</xdr:rowOff>
    </xdr:from>
    <xdr:to>
      <xdr:col>13</xdr:col>
      <xdr:colOff>266700</xdr:colOff>
      <xdr:row>12</xdr:row>
      <xdr:rowOff>600075</xdr:rowOff>
    </xdr:to>
    <xdr:pic>
      <xdr:nvPicPr>
        <xdr:cNvPr id="10" name="圖片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375285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13</xdr:row>
      <xdr:rowOff>257175</xdr:rowOff>
    </xdr:from>
    <xdr:to>
      <xdr:col>9</xdr:col>
      <xdr:colOff>219075</xdr:colOff>
      <xdr:row>13</xdr:row>
      <xdr:rowOff>609600</xdr:rowOff>
    </xdr:to>
    <xdr:pic>
      <xdr:nvPicPr>
        <xdr:cNvPr id="11" name="圖片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4429125"/>
          <a:ext cx="962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0</xdr:row>
      <xdr:rowOff>76200</xdr:rowOff>
    </xdr:from>
    <xdr:to>
      <xdr:col>20</xdr:col>
      <xdr:colOff>266700</xdr:colOff>
      <xdr:row>4</xdr:row>
      <xdr:rowOff>76200</xdr:rowOff>
    </xdr:to>
    <xdr:sp>
      <xdr:nvSpPr>
        <xdr:cNvPr id="12" name="橢圓 14"/>
        <xdr:cNvSpPr>
          <a:spLocks/>
        </xdr:cNvSpPr>
      </xdr:nvSpPr>
      <xdr:spPr>
        <a:xfrm>
          <a:off x="4705350" y="76200"/>
          <a:ext cx="2352675" cy="99060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266700</xdr:colOff>
      <xdr:row>10</xdr:row>
      <xdr:rowOff>95250</xdr:rowOff>
    </xdr:from>
    <xdr:to>
      <xdr:col>9</xdr:col>
      <xdr:colOff>85725</xdr:colOff>
      <xdr:row>15</xdr:row>
      <xdr:rowOff>28575</xdr:rowOff>
    </xdr:to>
    <xdr:sp>
      <xdr:nvSpPr>
        <xdr:cNvPr id="13" name="橢圓 15"/>
        <xdr:cNvSpPr>
          <a:spLocks/>
        </xdr:cNvSpPr>
      </xdr:nvSpPr>
      <xdr:spPr>
        <a:xfrm>
          <a:off x="1066800" y="3181350"/>
          <a:ext cx="2085975" cy="1857375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609600</xdr:rowOff>
    </xdr:from>
    <xdr:to>
      <xdr:col>20</xdr:col>
      <xdr:colOff>152400</xdr:colOff>
      <xdr:row>24</xdr:row>
      <xdr:rowOff>390525</xdr:rowOff>
    </xdr:to>
    <xdr:sp>
      <xdr:nvSpPr>
        <xdr:cNvPr id="14" name="橢圓 16"/>
        <xdr:cNvSpPr>
          <a:spLocks/>
        </xdr:cNvSpPr>
      </xdr:nvSpPr>
      <xdr:spPr>
        <a:xfrm>
          <a:off x="4724400" y="4781550"/>
          <a:ext cx="2219325" cy="373380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4&#21205;&#25903;&#32147;&#36027;&#35531;&#31034;&#21934;&#26280;&#40655;&#36028;&#24977;&#35657;(&#35036;&#21161;&#27454;&#21450;&#20195;&#25910;&#20195;&#36774;&#2999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4&#21205;&#25903;&#32147;&#36027;&#35531;&#31034;&#21934;&#26280;&#40655;&#36028;&#24977;&#35657;(&#38928;&#31639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動支經費請示單"/>
      <sheetName val="黏貼憑證"/>
    </sheetNames>
    <sheetDataSet>
      <sheetData sheetId="0">
        <row r="4">
          <cell r="E4" t="str">
            <v>應付代收款</v>
          </cell>
        </row>
        <row r="25">
          <cell r="J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動支經費請示單"/>
      <sheetName val="黏貼憑證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zoomScalePageLayoutView="0" workbookViewId="0" topLeftCell="A1">
      <selection activeCell="C13" sqref="C13:H15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7" width="3.375" style="1" customWidth="1"/>
    <col min="18" max="18" width="25.75390625" style="1" bestFit="1" customWidth="1"/>
    <col min="19" max="16384" width="9.00390625" style="1" customWidth="1"/>
  </cols>
  <sheetData>
    <row r="1" spans="1:17" ht="29.25">
      <c r="A1" s="211" t="s">
        <v>76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29.25">
      <c r="A2" s="213" t="s">
        <v>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3.25" customHeight="1" thickBot="1">
      <c r="A3" s="1" t="s">
        <v>189</v>
      </c>
      <c r="F3" s="214">
        <f ca="1">TODAY()</f>
        <v>42142</v>
      </c>
      <c r="G3" s="214"/>
      <c r="H3" s="214"/>
      <c r="I3" s="214"/>
      <c r="J3" s="214"/>
      <c r="K3" s="214"/>
      <c r="L3" s="214"/>
      <c r="M3" s="215" t="s">
        <v>29</v>
      </c>
      <c r="N3" s="215"/>
      <c r="O3" s="215"/>
      <c r="P3" s="215"/>
      <c r="Q3" s="215"/>
    </row>
    <row r="4" spans="1:17" ht="18.75" customHeight="1">
      <c r="A4" s="19"/>
      <c r="B4" s="34"/>
      <c r="C4" s="35"/>
      <c r="D4" s="216" t="s">
        <v>78</v>
      </c>
      <c r="E4" s="219" t="s">
        <v>110</v>
      </c>
      <c r="F4" s="220"/>
      <c r="G4" s="220"/>
      <c r="H4" s="220"/>
      <c r="I4" s="221"/>
      <c r="J4" s="228" t="s">
        <v>79</v>
      </c>
      <c r="K4" s="229"/>
      <c r="L4" s="229"/>
      <c r="M4" s="230"/>
      <c r="N4" s="219" t="s">
        <v>80</v>
      </c>
      <c r="O4" s="237"/>
      <c r="P4" s="238"/>
      <c r="Q4" s="239"/>
    </row>
    <row r="5" spans="1:17" ht="18" customHeight="1">
      <c r="A5" s="242" t="s">
        <v>81</v>
      </c>
      <c r="B5" s="243"/>
      <c r="C5" s="244"/>
      <c r="D5" s="217"/>
      <c r="E5" s="222"/>
      <c r="F5" s="223"/>
      <c r="G5" s="223"/>
      <c r="H5" s="223"/>
      <c r="I5" s="224"/>
      <c r="J5" s="231"/>
      <c r="K5" s="232"/>
      <c r="L5" s="232"/>
      <c r="M5" s="233"/>
      <c r="N5" s="202"/>
      <c r="O5" s="204"/>
      <c r="P5" s="240"/>
      <c r="Q5" s="241"/>
    </row>
    <row r="6" spans="1:17" ht="18.75" customHeight="1">
      <c r="A6" s="36"/>
      <c r="B6" s="37"/>
      <c r="C6" s="38"/>
      <c r="D6" s="217"/>
      <c r="E6" s="225"/>
      <c r="F6" s="226"/>
      <c r="G6" s="226"/>
      <c r="H6" s="226"/>
      <c r="I6" s="227"/>
      <c r="J6" s="231"/>
      <c r="K6" s="232"/>
      <c r="L6" s="232"/>
      <c r="M6" s="233"/>
      <c r="N6" s="182" t="s">
        <v>82</v>
      </c>
      <c r="O6" s="183"/>
      <c r="P6" s="167"/>
      <c r="Q6" s="185"/>
    </row>
    <row r="7" spans="1:17" ht="9.75" customHeight="1">
      <c r="A7" s="187" t="s">
        <v>159</v>
      </c>
      <c r="B7" s="188"/>
      <c r="C7" s="189"/>
      <c r="D7" s="217"/>
      <c r="E7" s="196" t="s">
        <v>111</v>
      </c>
      <c r="F7" s="197"/>
      <c r="G7" s="197"/>
      <c r="H7" s="197"/>
      <c r="I7" s="198"/>
      <c r="J7" s="234"/>
      <c r="K7" s="235"/>
      <c r="L7" s="235"/>
      <c r="M7" s="236"/>
      <c r="N7" s="184"/>
      <c r="O7" s="184"/>
      <c r="P7" s="173"/>
      <c r="Q7" s="186"/>
    </row>
    <row r="8" spans="1:19" ht="18.75" customHeight="1">
      <c r="A8" s="190"/>
      <c r="B8" s="191"/>
      <c r="C8" s="192"/>
      <c r="D8" s="217"/>
      <c r="E8" s="199"/>
      <c r="F8" s="200"/>
      <c r="G8" s="200"/>
      <c r="H8" s="200"/>
      <c r="I8" s="201"/>
      <c r="J8" s="167">
        <f>J25</f>
        <v>300</v>
      </c>
      <c r="K8" s="205"/>
      <c r="L8" s="205"/>
      <c r="M8" s="206"/>
      <c r="N8" s="210" t="s">
        <v>83</v>
      </c>
      <c r="O8" s="198"/>
      <c r="P8" s="167">
        <f>P4-P6</f>
        <v>0</v>
      </c>
      <c r="Q8" s="185"/>
      <c r="S8" s="27"/>
    </row>
    <row r="9" spans="1:17" ht="7.5" customHeight="1">
      <c r="A9" s="193"/>
      <c r="B9" s="194"/>
      <c r="C9" s="195"/>
      <c r="D9" s="218"/>
      <c r="E9" s="202"/>
      <c r="F9" s="203"/>
      <c r="G9" s="203"/>
      <c r="H9" s="203"/>
      <c r="I9" s="204"/>
      <c r="J9" s="207"/>
      <c r="K9" s="208"/>
      <c r="L9" s="208"/>
      <c r="M9" s="209"/>
      <c r="N9" s="202"/>
      <c r="O9" s="204"/>
      <c r="P9" s="173"/>
      <c r="Q9" s="186"/>
    </row>
    <row r="10" spans="1:17" ht="25.5" customHeight="1">
      <c r="A10" s="60" t="s">
        <v>84</v>
      </c>
      <c r="B10" s="61"/>
      <c r="C10" s="152" t="s">
        <v>197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</row>
    <row r="11" spans="1:17" ht="25.5" customHeight="1">
      <c r="A11" s="62"/>
      <c r="B11" s="63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</row>
    <row r="12" spans="1:17" ht="25.5" customHeight="1">
      <c r="A12" s="150"/>
      <c r="B12" s="151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60"/>
    </row>
    <row r="13" spans="1:17" ht="21" customHeight="1">
      <c r="A13" s="161" t="s">
        <v>85</v>
      </c>
      <c r="B13" s="162"/>
      <c r="C13" s="167"/>
      <c r="D13" s="168"/>
      <c r="E13" s="168"/>
      <c r="F13" s="168"/>
      <c r="G13" s="168"/>
      <c r="H13" s="169"/>
      <c r="I13" s="14"/>
      <c r="J13" s="15"/>
      <c r="K13" s="152" t="s">
        <v>86</v>
      </c>
      <c r="L13" s="176"/>
      <c r="M13" s="176"/>
      <c r="N13" s="176"/>
      <c r="O13" s="176"/>
      <c r="P13" s="176"/>
      <c r="Q13" s="177"/>
    </row>
    <row r="14" spans="1:17" ht="21" customHeight="1">
      <c r="A14" s="163"/>
      <c r="B14" s="164"/>
      <c r="C14" s="170"/>
      <c r="D14" s="171"/>
      <c r="E14" s="171"/>
      <c r="F14" s="171"/>
      <c r="G14" s="171"/>
      <c r="H14" s="172"/>
      <c r="I14" s="11" t="s">
        <v>87</v>
      </c>
      <c r="J14" s="16" t="s">
        <v>88</v>
      </c>
      <c r="K14" s="155" t="s">
        <v>89</v>
      </c>
      <c r="L14" s="178"/>
      <c r="M14" s="178"/>
      <c r="N14" s="178"/>
      <c r="O14" s="178"/>
      <c r="P14" s="178"/>
      <c r="Q14" s="179"/>
    </row>
    <row r="15" spans="1:17" ht="20.25" customHeight="1">
      <c r="A15" s="165"/>
      <c r="B15" s="166"/>
      <c r="C15" s="173"/>
      <c r="D15" s="174"/>
      <c r="E15" s="174"/>
      <c r="F15" s="174"/>
      <c r="G15" s="174"/>
      <c r="H15" s="175"/>
      <c r="I15" s="17"/>
      <c r="J15" s="18"/>
      <c r="K15" s="158" t="s">
        <v>90</v>
      </c>
      <c r="L15" s="180"/>
      <c r="M15" s="180"/>
      <c r="N15" s="180"/>
      <c r="O15" s="180"/>
      <c r="P15" s="180"/>
      <c r="Q15" s="181"/>
    </row>
    <row r="16" spans="1:17" ht="28.5" customHeight="1">
      <c r="A16" s="60" t="s">
        <v>91</v>
      </c>
      <c r="B16" s="61"/>
      <c r="C16" s="66" t="s">
        <v>92</v>
      </c>
      <c r="D16" s="67"/>
      <c r="E16" s="67"/>
      <c r="F16" s="68"/>
      <c r="G16" s="12" t="s">
        <v>93</v>
      </c>
      <c r="H16" s="66" t="s">
        <v>94</v>
      </c>
      <c r="I16" s="69"/>
      <c r="J16" s="66" t="s">
        <v>95</v>
      </c>
      <c r="K16" s="69"/>
      <c r="L16" s="138" t="s">
        <v>96</v>
      </c>
      <c r="M16" s="139"/>
      <c r="N16" s="140"/>
      <c r="O16" s="140"/>
      <c r="P16" s="140"/>
      <c r="Q16" s="141"/>
    </row>
    <row r="17" spans="1:17" ht="29.25" customHeight="1">
      <c r="A17" s="62"/>
      <c r="B17" s="63"/>
      <c r="C17" s="142" t="s">
        <v>195</v>
      </c>
      <c r="D17" s="143"/>
      <c r="E17" s="143"/>
      <c r="F17" s="144"/>
      <c r="G17" s="26">
        <v>1</v>
      </c>
      <c r="H17" s="145">
        <v>300</v>
      </c>
      <c r="I17" s="146"/>
      <c r="J17" s="75">
        <f>G17*H17</f>
        <v>300</v>
      </c>
      <c r="K17" s="76"/>
      <c r="L17" s="2" t="s">
        <v>97</v>
      </c>
      <c r="M17" s="3"/>
      <c r="N17" s="3"/>
      <c r="O17" s="3"/>
      <c r="P17" s="3"/>
      <c r="Q17" s="8" t="s">
        <v>98</v>
      </c>
    </row>
    <row r="18" spans="1:17" ht="27.75" customHeight="1">
      <c r="A18" s="62"/>
      <c r="B18" s="63"/>
      <c r="C18" s="147"/>
      <c r="D18" s="148"/>
      <c r="E18" s="148"/>
      <c r="F18" s="149"/>
      <c r="G18" s="10"/>
      <c r="H18" s="75"/>
      <c r="I18" s="76"/>
      <c r="J18" s="75">
        <f aca="true" t="shared" si="0" ref="J18:J24">G18*H18</f>
        <v>0</v>
      </c>
      <c r="K18" s="76"/>
      <c r="L18" s="2" t="s">
        <v>99</v>
      </c>
      <c r="M18" s="3"/>
      <c r="N18" s="3"/>
      <c r="O18" s="3"/>
      <c r="P18" s="7" t="s">
        <v>100</v>
      </c>
      <c r="Q18" s="6"/>
    </row>
    <row r="19" spans="1:17" ht="28.5" customHeight="1">
      <c r="A19" s="62"/>
      <c r="B19" s="63"/>
      <c r="C19" s="70"/>
      <c r="D19" s="77"/>
      <c r="E19" s="77"/>
      <c r="F19" s="78"/>
      <c r="G19" s="9"/>
      <c r="H19" s="73"/>
      <c r="I19" s="74"/>
      <c r="J19" s="75">
        <f t="shared" si="0"/>
        <v>0</v>
      </c>
      <c r="K19" s="76"/>
      <c r="L19" s="2"/>
      <c r="M19" s="3"/>
      <c r="N19" s="3"/>
      <c r="O19" s="3"/>
      <c r="P19" s="3"/>
      <c r="Q19" s="6"/>
    </row>
    <row r="20" spans="1:17" ht="28.5" customHeight="1">
      <c r="A20" s="62"/>
      <c r="B20" s="63"/>
      <c r="C20" s="70"/>
      <c r="D20" s="77"/>
      <c r="E20" s="77"/>
      <c r="F20" s="78"/>
      <c r="G20" s="9"/>
      <c r="H20" s="136"/>
      <c r="I20" s="137"/>
      <c r="J20" s="75">
        <f t="shared" si="0"/>
        <v>0</v>
      </c>
      <c r="K20" s="76"/>
      <c r="L20" s="2"/>
      <c r="M20" s="3" t="s">
        <v>101</v>
      </c>
      <c r="N20" s="4"/>
      <c r="O20" s="3"/>
      <c r="P20" s="3"/>
      <c r="Q20" s="6"/>
    </row>
    <row r="21" spans="1:17" ht="27.75" customHeight="1">
      <c r="A21" s="62"/>
      <c r="B21" s="63"/>
      <c r="C21" s="70"/>
      <c r="D21" s="77"/>
      <c r="E21" s="77"/>
      <c r="F21" s="78"/>
      <c r="G21" s="5"/>
      <c r="H21" s="73"/>
      <c r="I21" s="74"/>
      <c r="J21" s="75">
        <f t="shared" si="0"/>
        <v>0</v>
      </c>
      <c r="K21" s="76"/>
      <c r="L21" s="2"/>
      <c r="M21" s="3"/>
      <c r="N21" s="3"/>
      <c r="O21" s="3"/>
      <c r="P21" s="3"/>
      <c r="Q21" s="6"/>
    </row>
    <row r="22" spans="1:17" ht="27.75" customHeight="1" thickBot="1">
      <c r="A22" s="62"/>
      <c r="B22" s="63"/>
      <c r="C22" s="133"/>
      <c r="D22" s="134"/>
      <c r="E22" s="134"/>
      <c r="F22" s="135"/>
      <c r="G22" s="5"/>
      <c r="H22" s="73"/>
      <c r="I22" s="74"/>
      <c r="J22" s="75">
        <f t="shared" si="0"/>
        <v>0</v>
      </c>
      <c r="K22" s="76"/>
      <c r="L22" s="2"/>
      <c r="M22" s="25" t="s">
        <v>102</v>
      </c>
      <c r="N22" s="25"/>
      <c r="O22" s="3"/>
      <c r="P22" s="3"/>
      <c r="Q22" s="6"/>
    </row>
    <row r="23" spans="1:17" ht="25.5" customHeight="1" thickBot="1">
      <c r="A23" s="62"/>
      <c r="B23" s="63"/>
      <c r="C23" s="70"/>
      <c r="D23" s="71"/>
      <c r="E23" s="71"/>
      <c r="F23" s="72"/>
      <c r="G23" s="5"/>
      <c r="H23" s="73"/>
      <c r="I23" s="74"/>
      <c r="J23" s="75">
        <f t="shared" si="0"/>
        <v>0</v>
      </c>
      <c r="K23" s="76"/>
      <c r="L23" s="121" t="s">
        <v>103</v>
      </c>
      <c r="M23" s="122"/>
      <c r="N23" s="122"/>
      <c r="O23" s="122"/>
      <c r="P23" s="122"/>
      <c r="Q23" s="123"/>
    </row>
    <row r="24" spans="1:17" ht="28.5" customHeight="1">
      <c r="A24" s="62"/>
      <c r="B24" s="63"/>
      <c r="C24" s="70"/>
      <c r="D24" s="71"/>
      <c r="E24" s="71"/>
      <c r="F24" s="72"/>
      <c r="G24" s="24"/>
      <c r="H24" s="73"/>
      <c r="I24" s="74"/>
      <c r="J24" s="75">
        <f t="shared" si="0"/>
        <v>0</v>
      </c>
      <c r="K24" s="76"/>
      <c r="L24" s="124"/>
      <c r="M24" s="125"/>
      <c r="N24" s="125"/>
      <c r="O24" s="125"/>
      <c r="P24" s="125"/>
      <c r="Q24" s="126"/>
    </row>
    <row r="25" spans="1:17" ht="28.5" customHeight="1" thickBot="1">
      <c r="A25" s="64"/>
      <c r="B25" s="65"/>
      <c r="C25" s="130" t="s">
        <v>104</v>
      </c>
      <c r="D25" s="131"/>
      <c r="E25" s="131"/>
      <c r="F25" s="132"/>
      <c r="G25" s="24"/>
      <c r="H25" s="73"/>
      <c r="I25" s="74"/>
      <c r="J25" s="75">
        <f>SUM(J17:K24)</f>
        <v>300</v>
      </c>
      <c r="K25" s="76"/>
      <c r="L25" s="127"/>
      <c r="M25" s="128"/>
      <c r="N25" s="128"/>
      <c r="O25" s="128"/>
      <c r="P25" s="128"/>
      <c r="Q25" s="129"/>
    </row>
    <row r="26" spans="1:17" ht="34.5" customHeight="1" thickBot="1">
      <c r="A26" s="54" t="s">
        <v>105</v>
      </c>
      <c r="B26" s="55"/>
      <c r="C26" s="55"/>
      <c r="D26" s="55"/>
      <c r="E26" s="55"/>
      <c r="F26" s="56"/>
      <c r="G26" s="57" t="s">
        <v>106</v>
      </c>
      <c r="H26" s="58"/>
      <c r="I26" s="58"/>
      <c r="J26" s="58"/>
      <c r="K26" s="59"/>
      <c r="L26" s="79" t="s">
        <v>107</v>
      </c>
      <c r="M26" s="80"/>
      <c r="N26" s="80"/>
      <c r="O26" s="80"/>
      <c r="P26" s="80"/>
      <c r="Q26" s="81"/>
    </row>
    <row r="27" spans="1:17" ht="35.25" customHeight="1">
      <c r="A27" s="82" t="s">
        <v>101</v>
      </c>
      <c r="B27" s="83"/>
      <c r="C27" s="84"/>
      <c r="D27" s="88"/>
      <c r="E27" s="89"/>
      <c r="F27" s="90"/>
      <c r="G27" s="94" t="s">
        <v>0</v>
      </c>
      <c r="H27" s="96"/>
      <c r="I27" s="83"/>
      <c r="J27" s="83"/>
      <c r="K27" s="84"/>
      <c r="L27" s="88"/>
      <c r="M27" s="98"/>
      <c r="N27" s="98"/>
      <c r="O27" s="98"/>
      <c r="P27" s="98"/>
      <c r="Q27" s="99"/>
    </row>
    <row r="28" spans="1:17" ht="35.25" customHeight="1">
      <c r="A28" s="85"/>
      <c r="B28" s="86"/>
      <c r="C28" s="87"/>
      <c r="D28" s="91"/>
      <c r="E28" s="92"/>
      <c r="F28" s="93"/>
      <c r="G28" s="95"/>
      <c r="H28" s="97"/>
      <c r="I28" s="86"/>
      <c r="J28" s="86"/>
      <c r="K28" s="87"/>
      <c r="L28" s="100"/>
      <c r="M28" s="101"/>
      <c r="N28" s="101"/>
      <c r="O28" s="101"/>
      <c r="P28" s="101"/>
      <c r="Q28" s="102"/>
    </row>
    <row r="29" spans="1:17" ht="35.25" customHeight="1">
      <c r="A29" s="106" t="s">
        <v>108</v>
      </c>
      <c r="B29" s="107"/>
      <c r="C29" s="108"/>
      <c r="D29" s="112"/>
      <c r="E29" s="113"/>
      <c r="F29" s="114"/>
      <c r="G29" s="95" t="s">
        <v>109</v>
      </c>
      <c r="H29" s="117"/>
      <c r="I29" s="86"/>
      <c r="J29" s="86"/>
      <c r="K29" s="87"/>
      <c r="L29" s="100"/>
      <c r="M29" s="101"/>
      <c r="N29" s="101"/>
      <c r="O29" s="101"/>
      <c r="P29" s="101"/>
      <c r="Q29" s="102"/>
    </row>
    <row r="30" spans="1:17" ht="35.25" customHeight="1" thickBot="1">
      <c r="A30" s="109"/>
      <c r="B30" s="110"/>
      <c r="C30" s="111"/>
      <c r="D30" s="103"/>
      <c r="E30" s="104"/>
      <c r="F30" s="115"/>
      <c r="G30" s="116"/>
      <c r="H30" s="118"/>
      <c r="I30" s="119"/>
      <c r="J30" s="119"/>
      <c r="K30" s="120"/>
      <c r="L30" s="103"/>
      <c r="M30" s="104"/>
      <c r="N30" s="104"/>
      <c r="O30" s="104"/>
      <c r="P30" s="104"/>
      <c r="Q30" s="105"/>
    </row>
    <row r="32" ht="18.75">
      <c r="A32" s="28"/>
    </row>
    <row r="33" ht="18.75">
      <c r="A33" s="28"/>
    </row>
    <row r="35" spans="1:4" ht="18.75" hidden="1">
      <c r="A35" s="46" t="s">
        <v>162</v>
      </c>
      <c r="B35" s="53"/>
      <c r="C35" s="53"/>
      <c r="D35" s="53"/>
    </row>
    <row r="36" spans="1:4" ht="18.75" hidden="1">
      <c r="A36" s="46" t="s">
        <v>163</v>
      </c>
      <c r="B36" s="53"/>
      <c r="C36" s="53"/>
      <c r="D36" s="53"/>
    </row>
    <row r="37" spans="1:4" ht="18.75" hidden="1">
      <c r="A37" s="46" t="s">
        <v>164</v>
      </c>
      <c r="B37" s="53"/>
      <c r="C37" s="53"/>
      <c r="D37" s="53"/>
    </row>
    <row r="38" spans="1:4" ht="18.75" hidden="1">
      <c r="A38" s="46" t="s">
        <v>165</v>
      </c>
      <c r="B38" s="53"/>
      <c r="C38" s="53"/>
      <c r="D38" s="53"/>
    </row>
    <row r="39" spans="1:4" ht="18.75" hidden="1">
      <c r="A39" s="46" t="s">
        <v>166</v>
      </c>
      <c r="B39" s="53"/>
      <c r="C39" s="53"/>
      <c r="D39" s="53"/>
    </row>
    <row r="40" spans="1:4" ht="18.75" hidden="1">
      <c r="A40" s="46" t="s">
        <v>167</v>
      </c>
      <c r="B40" s="53"/>
      <c r="C40" s="53"/>
      <c r="D40" s="53"/>
    </row>
    <row r="41" spans="1:4" ht="18.75" hidden="1">
      <c r="A41" s="46" t="s">
        <v>168</v>
      </c>
      <c r="B41" s="53"/>
      <c r="C41" s="53"/>
      <c r="D41" s="53"/>
    </row>
    <row r="42" spans="1:4" ht="18.75" hidden="1">
      <c r="A42" s="46" t="s">
        <v>169</v>
      </c>
      <c r="B42" s="53"/>
      <c r="C42" s="53"/>
      <c r="D42" s="53"/>
    </row>
    <row r="43" spans="1:4" ht="18.75" hidden="1">
      <c r="A43" s="46" t="s">
        <v>170</v>
      </c>
      <c r="B43" s="53"/>
      <c r="C43" s="53"/>
      <c r="D43" s="53"/>
    </row>
    <row r="44" spans="1:4" ht="18.75" hidden="1">
      <c r="A44" s="46" t="s">
        <v>171</v>
      </c>
      <c r="B44" s="53"/>
      <c r="C44" s="53"/>
      <c r="D44" s="53"/>
    </row>
    <row r="45" spans="1:4" ht="18.75" hidden="1">
      <c r="A45" s="46" t="s">
        <v>172</v>
      </c>
      <c r="B45" s="53"/>
      <c r="C45" s="53"/>
      <c r="D45" s="53"/>
    </row>
    <row r="46" spans="1:4" ht="18.75" hidden="1">
      <c r="A46" s="46" t="s">
        <v>173</v>
      </c>
      <c r="B46" s="53"/>
      <c r="C46" s="53"/>
      <c r="D46" s="53"/>
    </row>
    <row r="47" spans="1:4" ht="18.75" hidden="1">
      <c r="A47" s="46" t="s">
        <v>174</v>
      </c>
      <c r="B47" s="53"/>
      <c r="C47" s="53"/>
      <c r="D47" s="53"/>
    </row>
    <row r="48" spans="1:4" ht="18.75" hidden="1">
      <c r="A48" s="46" t="s">
        <v>175</v>
      </c>
      <c r="B48" s="53"/>
      <c r="C48" s="53"/>
      <c r="D48" s="53"/>
    </row>
    <row r="49" spans="1:4" ht="18.75" hidden="1">
      <c r="A49" s="46" t="s">
        <v>112</v>
      </c>
      <c r="B49" s="53"/>
      <c r="C49" s="53"/>
      <c r="D49" s="53"/>
    </row>
    <row r="50" spans="1:4" ht="18.75" hidden="1">
      <c r="A50" s="46" t="s">
        <v>176</v>
      </c>
      <c r="B50" s="53"/>
      <c r="C50" s="53"/>
      <c r="D50" s="53"/>
    </row>
    <row r="51" spans="1:4" ht="18.75" hidden="1">
      <c r="A51" s="46" t="s">
        <v>177</v>
      </c>
      <c r="B51" s="53"/>
      <c r="C51" s="53"/>
      <c r="D51" s="53"/>
    </row>
    <row r="52" spans="1:4" ht="18.75" hidden="1">
      <c r="A52" s="46" t="s">
        <v>178</v>
      </c>
      <c r="B52" s="53"/>
      <c r="C52" s="53"/>
      <c r="D52" s="53"/>
    </row>
    <row r="53" spans="1:4" ht="18.75" hidden="1">
      <c r="A53" s="46" t="s">
        <v>179</v>
      </c>
      <c r="B53" s="53"/>
      <c r="C53" s="53"/>
      <c r="D53" s="53"/>
    </row>
    <row r="54" spans="1:4" ht="18.75" hidden="1">
      <c r="A54" s="46" t="s">
        <v>113</v>
      </c>
      <c r="B54" s="53"/>
      <c r="C54" s="53"/>
      <c r="D54" s="53"/>
    </row>
    <row r="55" spans="1:4" ht="18.75" hidden="1">
      <c r="A55" s="46" t="s">
        <v>180</v>
      </c>
      <c r="B55" s="53"/>
      <c r="C55" s="53"/>
      <c r="D55" s="53"/>
    </row>
    <row r="56" spans="1:4" ht="18.75" hidden="1">
      <c r="A56" s="46" t="s">
        <v>181</v>
      </c>
      <c r="B56" s="53"/>
      <c r="C56" s="53"/>
      <c r="D56" s="53"/>
    </row>
    <row r="57" spans="1:4" ht="18.75" hidden="1">
      <c r="A57" s="46" t="s">
        <v>182</v>
      </c>
      <c r="B57" s="53"/>
      <c r="C57" s="53"/>
      <c r="D57" s="53"/>
    </row>
    <row r="58" spans="1:4" ht="18.75" hidden="1">
      <c r="A58" s="46" t="s">
        <v>183</v>
      </c>
      <c r="B58" s="53"/>
      <c r="C58" s="53"/>
      <c r="D58" s="53"/>
    </row>
    <row r="59" spans="1:4" ht="18.75" hidden="1">
      <c r="A59" s="46" t="s">
        <v>111</v>
      </c>
      <c r="B59" s="53"/>
      <c r="C59" s="53"/>
      <c r="D59" s="53"/>
    </row>
    <row r="60" spans="1:4" ht="18.75" hidden="1">
      <c r="A60" s="46" t="s">
        <v>184</v>
      </c>
      <c r="B60" s="53"/>
      <c r="C60" s="53"/>
      <c r="D60" s="53"/>
    </row>
    <row r="61" spans="1:4" ht="18.75" hidden="1">
      <c r="A61" s="46" t="s">
        <v>114</v>
      </c>
      <c r="B61" s="53"/>
      <c r="C61" s="53"/>
      <c r="D61" s="53"/>
    </row>
    <row r="62" spans="1:4" ht="18.75" hidden="1">
      <c r="A62" s="46" t="s">
        <v>185</v>
      </c>
      <c r="B62" s="53"/>
      <c r="C62" s="53"/>
      <c r="D62" s="53"/>
    </row>
    <row r="63" spans="1:4" ht="18.75" hidden="1">
      <c r="A63" s="46" t="s">
        <v>115</v>
      </c>
      <c r="B63" s="53"/>
      <c r="C63" s="53"/>
      <c r="D63" s="53"/>
    </row>
    <row r="64" spans="1:4" ht="18.75" hidden="1">
      <c r="A64" s="46" t="s">
        <v>116</v>
      </c>
      <c r="B64" s="53"/>
      <c r="C64" s="53"/>
      <c r="D64" s="53"/>
    </row>
    <row r="65" spans="1:4" ht="18.75" hidden="1">
      <c r="A65" s="46" t="s">
        <v>117</v>
      </c>
      <c r="B65" s="53"/>
      <c r="C65" s="53"/>
      <c r="D65" s="53"/>
    </row>
    <row r="66" spans="1:4" ht="18.75" hidden="1">
      <c r="A66" s="46" t="s">
        <v>186</v>
      </c>
      <c r="B66" s="53"/>
      <c r="C66" s="53"/>
      <c r="D66" s="53"/>
    </row>
    <row r="67" spans="1:4" ht="18.75" hidden="1">
      <c r="A67" s="46" t="s">
        <v>118</v>
      </c>
      <c r="B67" s="53"/>
      <c r="C67" s="53"/>
      <c r="D67" s="53"/>
    </row>
    <row r="68" spans="1:4" ht="18.75" hidden="1">
      <c r="A68" s="46" t="s">
        <v>119</v>
      </c>
      <c r="B68" s="53"/>
      <c r="C68" s="53"/>
      <c r="D68" s="53"/>
    </row>
    <row r="69" spans="1:4" ht="18.75" hidden="1">
      <c r="A69" s="46" t="s">
        <v>187</v>
      </c>
      <c r="B69" s="53"/>
      <c r="C69" s="53"/>
      <c r="D69" s="53"/>
    </row>
    <row r="70" spans="1:4" ht="18.75" hidden="1">
      <c r="A70" s="46" t="s">
        <v>120</v>
      </c>
      <c r="B70" s="53"/>
      <c r="C70" s="53"/>
      <c r="D70" s="53"/>
    </row>
    <row r="71" spans="1:4" ht="18.75" hidden="1">
      <c r="A71" s="46" t="s">
        <v>188</v>
      </c>
      <c r="B71" s="53"/>
      <c r="C71" s="53"/>
      <c r="D71" s="53"/>
    </row>
  </sheetData>
  <sheetProtection/>
  <mergeCells count="70">
    <mergeCell ref="A1:Q1"/>
    <mergeCell ref="A2:Q2"/>
    <mergeCell ref="F3:L3"/>
    <mergeCell ref="M3:Q3"/>
    <mergeCell ref="D4:D9"/>
    <mergeCell ref="E4:I6"/>
    <mergeCell ref="J4:M7"/>
    <mergeCell ref="N4:O5"/>
    <mergeCell ref="P4:Q5"/>
    <mergeCell ref="A5:C5"/>
    <mergeCell ref="N6:O7"/>
    <mergeCell ref="P6:Q7"/>
    <mergeCell ref="A7:C9"/>
    <mergeCell ref="E7:I9"/>
    <mergeCell ref="J8:M9"/>
    <mergeCell ref="N8:O9"/>
    <mergeCell ref="P8:Q9"/>
    <mergeCell ref="A10:B12"/>
    <mergeCell ref="C10:Q12"/>
    <mergeCell ref="A13:B15"/>
    <mergeCell ref="C13:H15"/>
    <mergeCell ref="K13:Q13"/>
    <mergeCell ref="K14:Q14"/>
    <mergeCell ref="K15:Q15"/>
    <mergeCell ref="J20:K20"/>
    <mergeCell ref="L16:Q16"/>
    <mergeCell ref="C17:F17"/>
    <mergeCell ref="H17:I17"/>
    <mergeCell ref="J17:K17"/>
    <mergeCell ref="C18:F18"/>
    <mergeCell ref="H18:I18"/>
    <mergeCell ref="J18:K18"/>
    <mergeCell ref="H21:I21"/>
    <mergeCell ref="J21:K21"/>
    <mergeCell ref="C22:F22"/>
    <mergeCell ref="H22:I22"/>
    <mergeCell ref="J22:K22"/>
    <mergeCell ref="C19:F19"/>
    <mergeCell ref="H19:I19"/>
    <mergeCell ref="J19:K19"/>
    <mergeCell ref="C20:F20"/>
    <mergeCell ref="H20:I20"/>
    <mergeCell ref="L23:Q23"/>
    <mergeCell ref="C24:F24"/>
    <mergeCell ref="H24:I24"/>
    <mergeCell ref="J24:K24"/>
    <mergeCell ref="L24:Q25"/>
    <mergeCell ref="C25:F25"/>
    <mergeCell ref="H25:I25"/>
    <mergeCell ref="J25:K25"/>
    <mergeCell ref="L26:Q26"/>
    <mergeCell ref="A27:C28"/>
    <mergeCell ref="D27:F28"/>
    <mergeCell ref="G27:G28"/>
    <mergeCell ref="H27:K28"/>
    <mergeCell ref="L27:Q30"/>
    <mergeCell ref="A29:C30"/>
    <mergeCell ref="D29:F30"/>
    <mergeCell ref="G29:G30"/>
    <mergeCell ref="H29:K30"/>
    <mergeCell ref="A26:F26"/>
    <mergeCell ref="G26:K26"/>
    <mergeCell ref="A16:B25"/>
    <mergeCell ref="C16:F16"/>
    <mergeCell ref="H16:I16"/>
    <mergeCell ref="J16:K16"/>
    <mergeCell ref="C23:F23"/>
    <mergeCell ref="H23:I23"/>
    <mergeCell ref="J23:K23"/>
    <mergeCell ref="C21:F21"/>
  </mergeCells>
  <conditionalFormatting sqref="J17:K25 J8:M9">
    <cfRule type="cellIs" priority="2" dxfId="6" operator="equal" stopIfTrue="1">
      <formula>0</formula>
    </cfRule>
  </conditionalFormatting>
  <dataValidations count="1">
    <dataValidation type="list" allowBlank="1" showInputMessage="1" showErrorMessage="1" sqref="E7:I9">
      <formula1>$A$35:$A$71</formula1>
    </dataValidation>
  </dataValidations>
  <printOptions/>
  <pageMargins left="0.2362204724409449" right="0.2362204724409449" top="0.5905511811023623" bottom="0.1968503937007874" header="0.196850393700787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X16" sqref="X16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7" width="3.375" style="1" customWidth="1"/>
    <col min="18" max="18" width="25.75390625" style="1" bestFit="1" customWidth="1"/>
    <col min="19" max="16384" width="9.00390625" style="1" customWidth="1"/>
  </cols>
  <sheetData>
    <row r="1" spans="1:17" ht="29.25">
      <c r="A1" s="211" t="s">
        <v>190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29.25">
      <c r="A2" s="213" t="s">
        <v>75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3.25" customHeight="1" thickBot="1">
      <c r="A3" s="1" t="s">
        <v>74</v>
      </c>
      <c r="F3" s="327" t="s">
        <v>193</v>
      </c>
      <c r="G3" s="327"/>
      <c r="H3" s="327"/>
      <c r="I3" s="327"/>
      <c r="J3" s="327"/>
      <c r="K3" s="327"/>
      <c r="L3" s="327"/>
      <c r="M3" s="215" t="s">
        <v>73</v>
      </c>
      <c r="N3" s="215"/>
      <c r="O3" s="215"/>
      <c r="P3" s="215"/>
      <c r="Q3" s="215"/>
    </row>
    <row r="4" spans="1:17" ht="18.75" customHeight="1">
      <c r="A4" s="19"/>
      <c r="B4" s="20"/>
      <c r="C4" s="21"/>
      <c r="D4" s="216" t="s">
        <v>72</v>
      </c>
      <c r="E4" s="439" t="s">
        <v>215</v>
      </c>
      <c r="F4" s="440"/>
      <c r="G4" s="440"/>
      <c r="H4" s="440"/>
      <c r="I4" s="441"/>
      <c r="J4" s="228" t="s">
        <v>71</v>
      </c>
      <c r="K4" s="229"/>
      <c r="L4" s="229"/>
      <c r="M4" s="230"/>
      <c r="N4" s="219" t="s">
        <v>70</v>
      </c>
      <c r="O4" s="237"/>
      <c r="P4" s="337">
        <v>110000</v>
      </c>
      <c r="Q4" s="338"/>
    </row>
    <row r="5" spans="1:17" ht="18" customHeight="1">
      <c r="A5" s="242" t="s">
        <v>69</v>
      </c>
      <c r="B5" s="243"/>
      <c r="C5" s="244"/>
      <c r="D5" s="217"/>
      <c r="E5" s="442"/>
      <c r="F5" s="443"/>
      <c r="G5" s="443"/>
      <c r="H5" s="443"/>
      <c r="I5" s="444"/>
      <c r="J5" s="231"/>
      <c r="K5" s="232"/>
      <c r="L5" s="232"/>
      <c r="M5" s="233"/>
      <c r="N5" s="202"/>
      <c r="O5" s="204"/>
      <c r="P5" s="339"/>
      <c r="Q5" s="340"/>
    </row>
    <row r="6" spans="1:17" ht="18.75" customHeight="1">
      <c r="A6" s="22"/>
      <c r="B6" s="13"/>
      <c r="C6" s="23"/>
      <c r="D6" s="217"/>
      <c r="E6" s="445"/>
      <c r="F6" s="446"/>
      <c r="G6" s="446"/>
      <c r="H6" s="446"/>
      <c r="I6" s="447"/>
      <c r="J6" s="231"/>
      <c r="K6" s="232"/>
      <c r="L6" s="232"/>
      <c r="M6" s="233"/>
      <c r="N6" s="182" t="s">
        <v>68</v>
      </c>
      <c r="O6" s="183"/>
      <c r="P6" s="293">
        <v>2500</v>
      </c>
      <c r="Q6" s="311"/>
    </row>
    <row r="7" spans="1:17" ht="9.75" customHeight="1">
      <c r="A7" s="187" t="s">
        <v>67</v>
      </c>
      <c r="B7" s="188"/>
      <c r="C7" s="189"/>
      <c r="D7" s="217"/>
      <c r="E7" s="313" t="s">
        <v>216</v>
      </c>
      <c r="F7" s="314"/>
      <c r="G7" s="314"/>
      <c r="H7" s="314"/>
      <c r="I7" s="315"/>
      <c r="J7" s="234"/>
      <c r="K7" s="235"/>
      <c r="L7" s="235"/>
      <c r="M7" s="236"/>
      <c r="N7" s="184"/>
      <c r="O7" s="184"/>
      <c r="P7" s="299"/>
      <c r="Q7" s="312"/>
    </row>
    <row r="8" spans="1:19" ht="18.75" customHeight="1">
      <c r="A8" s="190"/>
      <c r="B8" s="191"/>
      <c r="C8" s="192"/>
      <c r="D8" s="217"/>
      <c r="E8" s="316"/>
      <c r="F8" s="317"/>
      <c r="G8" s="317"/>
      <c r="H8" s="317"/>
      <c r="I8" s="318"/>
      <c r="J8" s="293">
        <v>300</v>
      </c>
      <c r="K8" s="322"/>
      <c r="L8" s="322"/>
      <c r="M8" s="323"/>
      <c r="N8" s="210" t="s">
        <v>66</v>
      </c>
      <c r="O8" s="198"/>
      <c r="P8" s="293">
        <f>P4-P6</f>
        <v>107500</v>
      </c>
      <c r="Q8" s="311"/>
      <c r="S8" s="27"/>
    </row>
    <row r="9" spans="1:17" ht="7.5" customHeight="1">
      <c r="A9" s="193"/>
      <c r="B9" s="194"/>
      <c r="C9" s="195"/>
      <c r="D9" s="218"/>
      <c r="E9" s="319"/>
      <c r="F9" s="320"/>
      <c r="G9" s="320"/>
      <c r="H9" s="320"/>
      <c r="I9" s="321"/>
      <c r="J9" s="324"/>
      <c r="K9" s="325"/>
      <c r="L9" s="325"/>
      <c r="M9" s="326"/>
      <c r="N9" s="202"/>
      <c r="O9" s="204"/>
      <c r="P9" s="299"/>
      <c r="Q9" s="312"/>
    </row>
    <row r="10" spans="1:17" ht="25.5" customHeight="1">
      <c r="A10" s="60" t="s">
        <v>65</v>
      </c>
      <c r="B10" s="61"/>
      <c r="C10" s="302" t="s">
        <v>198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4"/>
    </row>
    <row r="11" spans="1:17" ht="25.5" customHeight="1">
      <c r="A11" s="62"/>
      <c r="B11" s="63"/>
      <c r="C11" s="305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</row>
    <row r="12" spans="1:18" ht="25.5" customHeight="1">
      <c r="A12" s="150"/>
      <c r="B12" s="151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10"/>
      <c r="R12" s="46"/>
    </row>
    <row r="13" spans="1:17" ht="21" customHeight="1">
      <c r="A13" s="161" t="s">
        <v>64</v>
      </c>
      <c r="B13" s="162"/>
      <c r="C13" s="293" t="s">
        <v>194</v>
      </c>
      <c r="D13" s="294"/>
      <c r="E13" s="294"/>
      <c r="F13" s="294"/>
      <c r="G13" s="294"/>
      <c r="H13" s="295"/>
      <c r="I13" s="14"/>
      <c r="J13" s="15"/>
      <c r="K13" s="152" t="s">
        <v>63</v>
      </c>
      <c r="L13" s="176"/>
      <c r="M13" s="176"/>
      <c r="N13" s="176"/>
      <c r="O13" s="176"/>
      <c r="P13" s="176"/>
      <c r="Q13" s="177"/>
    </row>
    <row r="14" spans="1:17" ht="21" customHeight="1">
      <c r="A14" s="163"/>
      <c r="B14" s="164"/>
      <c r="C14" s="296"/>
      <c r="D14" s="297"/>
      <c r="E14" s="297"/>
      <c r="F14" s="297"/>
      <c r="G14" s="297"/>
      <c r="H14" s="298"/>
      <c r="I14" s="11" t="s">
        <v>62</v>
      </c>
      <c r="J14" s="16" t="s">
        <v>61</v>
      </c>
      <c r="K14" s="155" t="s">
        <v>60</v>
      </c>
      <c r="L14" s="178"/>
      <c r="M14" s="178"/>
      <c r="N14" s="178"/>
      <c r="O14" s="178"/>
      <c r="P14" s="178"/>
      <c r="Q14" s="179"/>
    </row>
    <row r="15" spans="1:17" ht="20.25" customHeight="1">
      <c r="A15" s="165"/>
      <c r="B15" s="166"/>
      <c r="C15" s="299"/>
      <c r="D15" s="300"/>
      <c r="E15" s="300"/>
      <c r="F15" s="300"/>
      <c r="G15" s="300"/>
      <c r="H15" s="301"/>
      <c r="I15" s="17"/>
      <c r="J15" s="18"/>
      <c r="K15" s="158" t="s">
        <v>59</v>
      </c>
      <c r="L15" s="180"/>
      <c r="M15" s="180"/>
      <c r="N15" s="180"/>
      <c r="O15" s="180"/>
      <c r="P15" s="180"/>
      <c r="Q15" s="181"/>
    </row>
    <row r="16" spans="1:17" ht="28.5" customHeight="1">
      <c r="A16" s="60" t="s">
        <v>58</v>
      </c>
      <c r="B16" s="61"/>
      <c r="C16" s="66" t="s">
        <v>57</v>
      </c>
      <c r="D16" s="282"/>
      <c r="E16" s="282"/>
      <c r="F16" s="283"/>
      <c r="G16" s="12" t="s">
        <v>56</v>
      </c>
      <c r="H16" s="66" t="s">
        <v>55</v>
      </c>
      <c r="I16" s="69"/>
      <c r="J16" s="66" t="s">
        <v>54</v>
      </c>
      <c r="K16" s="69"/>
      <c r="L16" s="138" t="s">
        <v>53</v>
      </c>
      <c r="M16" s="139"/>
      <c r="N16" s="140"/>
      <c r="O16" s="140"/>
      <c r="P16" s="140"/>
      <c r="Q16" s="141"/>
    </row>
    <row r="17" spans="1:17" ht="29.25" customHeight="1">
      <c r="A17" s="62"/>
      <c r="B17" s="63"/>
      <c r="C17" s="142" t="s">
        <v>195</v>
      </c>
      <c r="D17" s="143"/>
      <c r="E17" s="143"/>
      <c r="F17" s="144"/>
      <c r="G17" s="26">
        <v>1</v>
      </c>
      <c r="H17" s="145">
        <v>300</v>
      </c>
      <c r="I17" s="146"/>
      <c r="J17" s="145">
        <f aca="true" t="shared" si="0" ref="J17:J24">G17*H17</f>
        <v>300</v>
      </c>
      <c r="K17" s="146"/>
      <c r="L17" s="2" t="s">
        <v>52</v>
      </c>
      <c r="M17" s="3"/>
      <c r="N17" s="3"/>
      <c r="O17" s="3"/>
      <c r="P17" s="3"/>
      <c r="Q17" s="8" t="s">
        <v>51</v>
      </c>
    </row>
    <row r="18" spans="1:17" ht="27.75" customHeight="1">
      <c r="A18" s="62"/>
      <c r="B18" s="63"/>
      <c r="C18" s="290"/>
      <c r="D18" s="291"/>
      <c r="E18" s="291"/>
      <c r="F18" s="292"/>
      <c r="G18" s="10"/>
      <c r="H18" s="75"/>
      <c r="I18" s="76"/>
      <c r="J18" s="145">
        <f t="shared" si="0"/>
        <v>0</v>
      </c>
      <c r="K18" s="146"/>
      <c r="L18" s="2" t="s">
        <v>50</v>
      </c>
      <c r="M18" s="3"/>
      <c r="N18" s="3"/>
      <c r="O18" s="3"/>
      <c r="P18" s="7" t="s">
        <v>49</v>
      </c>
      <c r="Q18" s="6"/>
    </row>
    <row r="19" spans="1:17" ht="28.5" customHeight="1">
      <c r="A19" s="62"/>
      <c r="B19" s="63"/>
      <c r="C19" s="70"/>
      <c r="D19" s="77"/>
      <c r="E19" s="77"/>
      <c r="F19" s="78"/>
      <c r="G19" s="9"/>
      <c r="H19" s="136"/>
      <c r="I19" s="137"/>
      <c r="J19" s="145">
        <f t="shared" si="0"/>
        <v>0</v>
      </c>
      <c r="K19" s="146"/>
      <c r="L19" s="2"/>
      <c r="M19" s="3"/>
      <c r="N19" s="3"/>
      <c r="O19" s="3"/>
      <c r="P19" s="3"/>
      <c r="Q19" s="6"/>
    </row>
    <row r="20" spans="1:17" ht="28.5" customHeight="1">
      <c r="A20" s="62"/>
      <c r="B20" s="63"/>
      <c r="C20" s="70"/>
      <c r="D20" s="77"/>
      <c r="E20" s="77"/>
      <c r="F20" s="78"/>
      <c r="G20" s="9"/>
      <c r="H20" s="136"/>
      <c r="I20" s="137"/>
      <c r="J20" s="145">
        <f t="shared" si="0"/>
        <v>0</v>
      </c>
      <c r="K20" s="146"/>
      <c r="L20" s="2"/>
      <c r="M20" s="3" t="s">
        <v>42</v>
      </c>
      <c r="N20" s="4"/>
      <c r="O20" s="3"/>
      <c r="P20" s="3"/>
      <c r="Q20" s="6"/>
    </row>
    <row r="21" spans="1:17" ht="27.75" customHeight="1">
      <c r="A21" s="62"/>
      <c r="B21" s="63"/>
      <c r="C21" s="70"/>
      <c r="D21" s="77"/>
      <c r="E21" s="77"/>
      <c r="F21" s="78"/>
      <c r="G21" s="5"/>
      <c r="H21" s="73"/>
      <c r="I21" s="74"/>
      <c r="J21" s="145">
        <f t="shared" si="0"/>
        <v>0</v>
      </c>
      <c r="K21" s="146"/>
      <c r="L21" s="2"/>
      <c r="M21" s="3"/>
      <c r="N21" s="3"/>
      <c r="O21" s="3"/>
      <c r="P21" s="3"/>
      <c r="Q21" s="6"/>
    </row>
    <row r="22" spans="1:17" ht="27.75" customHeight="1" thickBot="1">
      <c r="A22" s="62"/>
      <c r="B22" s="63"/>
      <c r="C22" s="133"/>
      <c r="D22" s="288"/>
      <c r="E22" s="288"/>
      <c r="F22" s="289"/>
      <c r="G22" s="5"/>
      <c r="H22" s="73"/>
      <c r="I22" s="74"/>
      <c r="J22" s="145">
        <f t="shared" si="0"/>
        <v>0</v>
      </c>
      <c r="K22" s="146"/>
      <c r="L22" s="2"/>
      <c r="M22" s="25" t="s">
        <v>48</v>
      </c>
      <c r="N22" s="25"/>
      <c r="O22" s="3"/>
      <c r="P22" s="3"/>
      <c r="Q22" s="6"/>
    </row>
    <row r="23" spans="1:17" ht="25.5" customHeight="1" thickBot="1">
      <c r="A23" s="62"/>
      <c r="B23" s="63"/>
      <c r="C23" s="70"/>
      <c r="D23" s="284"/>
      <c r="E23" s="284"/>
      <c r="F23" s="285"/>
      <c r="G23" s="5"/>
      <c r="H23" s="73"/>
      <c r="I23" s="74"/>
      <c r="J23" s="145">
        <f t="shared" si="0"/>
        <v>0</v>
      </c>
      <c r="K23" s="146"/>
      <c r="L23" s="121" t="s">
        <v>47</v>
      </c>
      <c r="M23" s="122"/>
      <c r="N23" s="122"/>
      <c r="O23" s="122"/>
      <c r="P23" s="122"/>
      <c r="Q23" s="123"/>
    </row>
    <row r="24" spans="1:17" ht="28.5" customHeight="1">
      <c r="A24" s="62"/>
      <c r="B24" s="63"/>
      <c r="C24" s="70"/>
      <c r="D24" s="284"/>
      <c r="E24" s="284"/>
      <c r="F24" s="285"/>
      <c r="G24" s="24"/>
      <c r="H24" s="73"/>
      <c r="I24" s="74"/>
      <c r="J24" s="145">
        <f t="shared" si="0"/>
        <v>0</v>
      </c>
      <c r="K24" s="146"/>
      <c r="L24" s="124"/>
      <c r="M24" s="125"/>
      <c r="N24" s="125"/>
      <c r="O24" s="125"/>
      <c r="P24" s="125"/>
      <c r="Q24" s="126"/>
    </row>
    <row r="25" spans="1:17" ht="28.5" customHeight="1" thickBot="1">
      <c r="A25" s="64"/>
      <c r="B25" s="65"/>
      <c r="C25" s="130" t="s">
        <v>46</v>
      </c>
      <c r="D25" s="286"/>
      <c r="E25" s="286"/>
      <c r="F25" s="287"/>
      <c r="G25" s="24"/>
      <c r="H25" s="73"/>
      <c r="I25" s="74"/>
      <c r="J25" s="145">
        <f>SUM(J17:K24)</f>
        <v>300</v>
      </c>
      <c r="K25" s="146"/>
      <c r="L25" s="127"/>
      <c r="M25" s="128"/>
      <c r="N25" s="128"/>
      <c r="O25" s="128"/>
      <c r="P25" s="128"/>
      <c r="Q25" s="129"/>
    </row>
    <row r="26" spans="1:17" ht="34.5" customHeight="1" thickBot="1">
      <c r="A26" s="54" t="s">
        <v>45</v>
      </c>
      <c r="B26" s="55"/>
      <c r="C26" s="55"/>
      <c r="D26" s="55"/>
      <c r="E26" s="55"/>
      <c r="F26" s="56"/>
      <c r="G26" s="57" t="s">
        <v>44</v>
      </c>
      <c r="H26" s="280"/>
      <c r="I26" s="280"/>
      <c r="J26" s="280"/>
      <c r="K26" s="281"/>
      <c r="L26" s="79" t="s">
        <v>43</v>
      </c>
      <c r="M26" s="80"/>
      <c r="N26" s="80"/>
      <c r="O26" s="80"/>
      <c r="P26" s="80"/>
      <c r="Q26" s="81"/>
    </row>
    <row r="27" spans="1:17" ht="35.25" customHeight="1">
      <c r="A27" s="82" t="s">
        <v>42</v>
      </c>
      <c r="B27" s="245"/>
      <c r="C27" s="246"/>
      <c r="D27" s="250"/>
      <c r="E27" s="251"/>
      <c r="F27" s="252"/>
      <c r="G27" s="94" t="s">
        <v>0</v>
      </c>
      <c r="H27" s="96"/>
      <c r="I27" s="256"/>
      <c r="J27" s="256"/>
      <c r="K27" s="257"/>
      <c r="L27" s="250"/>
      <c r="M27" s="261"/>
      <c r="N27" s="261"/>
      <c r="O27" s="261"/>
      <c r="P27" s="261"/>
      <c r="Q27" s="262"/>
    </row>
    <row r="28" spans="1:17" ht="35.25" customHeight="1">
      <c r="A28" s="247"/>
      <c r="B28" s="248"/>
      <c r="C28" s="249"/>
      <c r="D28" s="253"/>
      <c r="E28" s="254"/>
      <c r="F28" s="255"/>
      <c r="G28" s="95"/>
      <c r="H28" s="258"/>
      <c r="I28" s="259"/>
      <c r="J28" s="259"/>
      <c r="K28" s="260"/>
      <c r="L28" s="263"/>
      <c r="M28" s="264"/>
      <c r="N28" s="264"/>
      <c r="O28" s="264"/>
      <c r="P28" s="264"/>
      <c r="Q28" s="265"/>
    </row>
    <row r="29" spans="1:17" ht="35.25" customHeight="1">
      <c r="A29" s="106" t="s">
        <v>41</v>
      </c>
      <c r="B29" s="269"/>
      <c r="C29" s="270"/>
      <c r="D29" s="112"/>
      <c r="E29" s="274"/>
      <c r="F29" s="275"/>
      <c r="G29" s="95" t="s">
        <v>40</v>
      </c>
      <c r="H29" s="117"/>
      <c r="I29" s="259"/>
      <c r="J29" s="259"/>
      <c r="K29" s="260"/>
      <c r="L29" s="263"/>
      <c r="M29" s="264"/>
      <c r="N29" s="264"/>
      <c r="O29" s="264"/>
      <c r="P29" s="264"/>
      <c r="Q29" s="265"/>
    </row>
    <row r="30" spans="1:17" ht="35.25" customHeight="1" thickBot="1">
      <c r="A30" s="271"/>
      <c r="B30" s="272"/>
      <c r="C30" s="273"/>
      <c r="D30" s="266"/>
      <c r="E30" s="267"/>
      <c r="F30" s="276"/>
      <c r="G30" s="116"/>
      <c r="H30" s="277"/>
      <c r="I30" s="278"/>
      <c r="J30" s="278"/>
      <c r="K30" s="279"/>
      <c r="L30" s="266"/>
      <c r="M30" s="267"/>
      <c r="N30" s="267"/>
      <c r="O30" s="267"/>
      <c r="P30" s="267"/>
      <c r="Q30" s="268"/>
    </row>
    <row r="32" ht="18.75">
      <c r="A32" s="28"/>
    </row>
    <row r="33" ht="18.75">
      <c r="A33" s="28"/>
    </row>
  </sheetData>
  <sheetProtection/>
  <mergeCells count="70">
    <mergeCell ref="A1:Q1"/>
    <mergeCell ref="A2:Q2"/>
    <mergeCell ref="F3:L3"/>
    <mergeCell ref="M3:Q3"/>
    <mergeCell ref="D4:D9"/>
    <mergeCell ref="E4:I6"/>
    <mergeCell ref="J4:M7"/>
    <mergeCell ref="N4:O5"/>
    <mergeCell ref="P4:Q5"/>
    <mergeCell ref="A5:C5"/>
    <mergeCell ref="N6:O7"/>
    <mergeCell ref="P6:Q7"/>
    <mergeCell ref="A7:C9"/>
    <mergeCell ref="E7:I9"/>
    <mergeCell ref="J8:M9"/>
    <mergeCell ref="N8:O9"/>
    <mergeCell ref="P8:Q9"/>
    <mergeCell ref="A10:B12"/>
    <mergeCell ref="A13:B15"/>
    <mergeCell ref="C13:H15"/>
    <mergeCell ref="K13:Q13"/>
    <mergeCell ref="K14:Q14"/>
    <mergeCell ref="K15:Q15"/>
    <mergeCell ref="C10:Q12"/>
    <mergeCell ref="L16:Q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L23:Q23"/>
    <mergeCell ref="C24:F24"/>
    <mergeCell ref="H24:I24"/>
    <mergeCell ref="J24:K24"/>
    <mergeCell ref="L24:Q25"/>
    <mergeCell ref="C25:F25"/>
    <mergeCell ref="H25:I25"/>
    <mergeCell ref="J25:K25"/>
    <mergeCell ref="A26:F26"/>
    <mergeCell ref="G26:K26"/>
    <mergeCell ref="L26:Q26"/>
    <mergeCell ref="A16:B25"/>
    <mergeCell ref="C16:F16"/>
    <mergeCell ref="H16:I16"/>
    <mergeCell ref="J16:K16"/>
    <mergeCell ref="C23:F23"/>
    <mergeCell ref="H23:I23"/>
    <mergeCell ref="J23:K23"/>
    <mergeCell ref="A27:C28"/>
    <mergeCell ref="D27:F28"/>
    <mergeCell ref="G27:G28"/>
    <mergeCell ref="H27:K28"/>
    <mergeCell ref="L27:Q30"/>
    <mergeCell ref="A29:C30"/>
    <mergeCell ref="D29:F30"/>
    <mergeCell ref="G29:G30"/>
    <mergeCell ref="H29:K30"/>
  </mergeCells>
  <conditionalFormatting sqref="J17:K25">
    <cfRule type="cellIs" priority="2" dxfId="6" operator="equal" stopIfTrue="1">
      <formula>0</formula>
    </cfRule>
  </conditionalFormatting>
  <conditionalFormatting sqref="J8:M9">
    <cfRule type="cellIs" priority="1" dxfId="6" operator="equal" stopIfTrue="1">
      <formula>0</formula>
    </cfRule>
  </conditionalFormatting>
  <printOptions/>
  <pageMargins left="0.2362204724409449" right="0.2362204724409449" top="0.5905511811023623" bottom="0.1968503937007874" header="0.1968503937007874" footer="0.196850393700787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X16" sqref="X16"/>
    </sheetView>
  </sheetViews>
  <sheetFormatPr defaultColWidth="9.00390625" defaultRowHeight="16.5"/>
  <cols>
    <col min="1" max="1" width="10.50390625" style="0" customWidth="1"/>
    <col min="2" max="2" width="3.75390625" style="0" customWidth="1"/>
    <col min="3" max="3" width="4.875" style="0" customWidth="1"/>
    <col min="4" max="4" width="9.00390625" style="0" customWidth="1"/>
    <col min="5" max="7" width="1.625" style="0" customWidth="1"/>
    <col min="8" max="16" width="3.625" style="0" customWidth="1"/>
    <col min="17" max="17" width="4.875" style="0" customWidth="1"/>
    <col min="18" max="18" width="4.125" style="0" customWidth="1"/>
    <col min="19" max="19" width="5.50390625" style="0" customWidth="1"/>
    <col min="21" max="21" width="3.875" style="0" customWidth="1"/>
  </cols>
  <sheetData>
    <row r="1" spans="1:20" ht="22.5">
      <c r="A1" s="349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25.5" customHeight="1">
      <c r="A2" s="349" t="s">
        <v>121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ht="20.25" customHeight="1" thickBot="1">
      <c r="A3" s="39"/>
    </row>
    <row r="4" spans="1:18" ht="9.75" customHeight="1">
      <c r="A4" s="350" t="s">
        <v>122</v>
      </c>
      <c r="B4" s="351"/>
      <c r="C4" s="354"/>
      <c r="D4" s="355"/>
      <c r="E4" s="355"/>
      <c r="F4" s="355"/>
      <c r="G4" s="356"/>
      <c r="H4" s="341" t="s">
        <v>123</v>
      </c>
      <c r="I4" s="342"/>
      <c r="J4" s="342"/>
      <c r="K4" s="342"/>
      <c r="L4" s="342"/>
      <c r="M4" s="342"/>
      <c r="N4" s="342"/>
      <c r="O4" s="342"/>
      <c r="P4" s="343"/>
      <c r="Q4" s="363"/>
      <c r="R4" s="364"/>
    </row>
    <row r="5" spans="1:18" ht="9" customHeight="1" thickBot="1">
      <c r="A5" s="352"/>
      <c r="B5" s="353"/>
      <c r="C5" s="357"/>
      <c r="D5" s="358"/>
      <c r="E5" s="358"/>
      <c r="F5" s="358"/>
      <c r="G5" s="359"/>
      <c r="H5" s="344"/>
      <c r="I5" s="345"/>
      <c r="J5" s="345"/>
      <c r="K5" s="345"/>
      <c r="L5" s="345"/>
      <c r="M5" s="345"/>
      <c r="N5" s="345"/>
      <c r="O5" s="345"/>
      <c r="P5" s="346"/>
      <c r="Q5" s="363"/>
      <c r="R5" s="364"/>
    </row>
    <row r="6" spans="1:18" s="46" customFormat="1" ht="31.5" customHeight="1" thickBot="1">
      <c r="A6" s="41" t="s">
        <v>124</v>
      </c>
      <c r="B6" s="42"/>
      <c r="C6" s="360"/>
      <c r="D6" s="361"/>
      <c r="E6" s="361"/>
      <c r="F6" s="361"/>
      <c r="G6" s="362"/>
      <c r="H6" s="43" t="s">
        <v>125</v>
      </c>
      <c r="I6" s="44" t="s">
        <v>126</v>
      </c>
      <c r="J6" s="44" t="s">
        <v>127</v>
      </c>
      <c r="K6" s="44" t="s">
        <v>128</v>
      </c>
      <c r="L6" s="45" t="s">
        <v>129</v>
      </c>
      <c r="M6" s="45" t="s">
        <v>130</v>
      </c>
      <c r="N6" s="45" t="s">
        <v>131</v>
      </c>
      <c r="O6" s="45" t="s">
        <v>132</v>
      </c>
      <c r="P6" s="45" t="s">
        <v>133</v>
      </c>
      <c r="Q6" s="363"/>
      <c r="R6" s="364"/>
    </row>
    <row r="7" spans="1:18" ht="41.25" customHeight="1" thickBot="1">
      <c r="A7" s="47" t="s">
        <v>134</v>
      </c>
      <c r="B7" s="365"/>
      <c r="C7" s="366"/>
      <c r="D7" s="45" t="s">
        <v>135</v>
      </c>
      <c r="E7" s="367">
        <v>104</v>
      </c>
      <c r="F7" s="368"/>
      <c r="G7" s="369"/>
      <c r="H7" s="48" t="str">
        <f>IF(MID('動支經費請示單'!$J$25,9,1)=""," ",MOD(INT('動支經費請示單'!$J$25/100000000),10))</f>
        <v> </v>
      </c>
      <c r="I7" s="48" t="str">
        <f>IF(MID('動支經費請示單'!$J$25,8,1)=""," ",MOD(INT('動支經費請示單'!$J$25/10000000),10))</f>
        <v> </v>
      </c>
      <c r="J7" s="48" t="str">
        <f>IF(MID('動支經費請示單'!$J$25,7,1)=""," ",MOD(INT('動支經費請示單'!$J$25/1000000),10))</f>
        <v> </v>
      </c>
      <c r="K7" s="48" t="str">
        <f>IF(MID('動支經費請示單'!$J$25,6,1)=""," ",MOD(INT('動支經費請示單'!$J$25/100000),10))</f>
        <v> </v>
      </c>
      <c r="L7" s="48" t="str">
        <f>IF(MID('動支經費請示單'!$J$25,5,1)=""," ",MOD(INT('動支經費請示單'!$J$25/10000),10))</f>
        <v> </v>
      </c>
      <c r="M7" s="48" t="str">
        <f>IF(MID('動支經費請示單'!$J$25,4,1)=""," ",MOD(INT('動支經費請示單'!$J$25/1000),10))</f>
        <v> </v>
      </c>
      <c r="N7" s="460">
        <f>IF(MID('動支經費請示單'!$J$25,3,1)=""," ",MOD(INT('動支經費請示單'!$J$25/100),10))</f>
        <v>3</v>
      </c>
      <c r="O7" s="460">
        <f>IF(MID('動支經費請示單'!$J$25,2,1)=""," ",MOD(INT('動支經費請示單'!$J$25/10),10))</f>
        <v>0</v>
      </c>
      <c r="P7" s="460">
        <f>MOD(INT('動支經費請示單'!J25/1),10)</f>
        <v>0</v>
      </c>
      <c r="Q7" s="363"/>
      <c r="R7" s="364"/>
    </row>
    <row r="8" spans="1:20" ht="36" customHeight="1">
      <c r="A8" s="347" t="s">
        <v>136</v>
      </c>
      <c r="B8" s="341" t="str">
        <f>'動支經費請示單'!E4</f>
        <v>國民教育計畫</v>
      </c>
      <c r="C8" s="342"/>
      <c r="D8" s="342"/>
      <c r="E8" s="342"/>
      <c r="F8" s="342"/>
      <c r="G8" s="343"/>
      <c r="H8" s="341" t="s">
        <v>137</v>
      </c>
      <c r="I8" s="342"/>
      <c r="J8" s="343"/>
      <c r="K8" s="450" t="str">
        <f>'動支經費請示單'!C10</f>
        <v>支資訊組用印章費用</v>
      </c>
      <c r="L8" s="451"/>
      <c r="M8" s="451"/>
      <c r="N8" s="451"/>
      <c r="O8" s="451"/>
      <c r="P8" s="451"/>
      <c r="Q8" s="451"/>
      <c r="R8" s="451"/>
      <c r="S8" s="452"/>
      <c r="T8" s="453"/>
    </row>
    <row r="9" spans="1:20" ht="36" customHeight="1" thickBot="1">
      <c r="A9" s="348"/>
      <c r="B9" s="457" t="str">
        <f>'動支經費請示單'!E7</f>
        <v>321辦公（事務）用品</v>
      </c>
      <c r="C9" s="458"/>
      <c r="D9" s="458"/>
      <c r="E9" s="458"/>
      <c r="F9" s="458"/>
      <c r="G9" s="459"/>
      <c r="H9" s="344"/>
      <c r="I9" s="345"/>
      <c r="J9" s="346"/>
      <c r="K9" s="454"/>
      <c r="L9" s="455"/>
      <c r="M9" s="455"/>
      <c r="N9" s="455"/>
      <c r="O9" s="455"/>
      <c r="P9" s="455"/>
      <c r="Q9" s="455"/>
      <c r="R9" s="455"/>
      <c r="S9" s="455"/>
      <c r="T9" s="456"/>
    </row>
    <row r="10" spans="1:18" ht="11.25" customHeight="1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ht="19.5" customHeight="1">
      <c r="A11" s="347" t="s">
        <v>138</v>
      </c>
      <c r="B11" s="370"/>
      <c r="C11" s="372" t="s">
        <v>160</v>
      </c>
      <c r="D11" s="373"/>
      <c r="E11" s="373"/>
      <c r="F11" s="373" t="s">
        <v>139</v>
      </c>
      <c r="G11" s="373"/>
      <c r="H11" s="373"/>
      <c r="I11" s="373"/>
      <c r="J11" s="373"/>
      <c r="K11" s="347" t="s">
        <v>140</v>
      </c>
      <c r="L11" s="375"/>
      <c r="M11" s="375"/>
      <c r="N11" s="375"/>
      <c r="O11" s="347" t="s">
        <v>141</v>
      </c>
      <c r="P11" s="375"/>
      <c r="Q11" s="375"/>
      <c r="R11" s="375"/>
      <c r="S11" s="372" t="s">
        <v>161</v>
      </c>
      <c r="T11" s="373"/>
    </row>
    <row r="12" spans="1:20" ht="16.5" customHeight="1" thickBot="1">
      <c r="A12" s="371"/>
      <c r="B12" s="348"/>
      <c r="C12" s="374"/>
      <c r="D12" s="374"/>
      <c r="E12" s="374"/>
      <c r="F12" s="374"/>
      <c r="G12" s="374"/>
      <c r="H12" s="374"/>
      <c r="I12" s="374"/>
      <c r="J12" s="374"/>
      <c r="K12" s="376"/>
      <c r="L12" s="376"/>
      <c r="M12" s="376"/>
      <c r="N12" s="376"/>
      <c r="O12" s="376"/>
      <c r="P12" s="376"/>
      <c r="Q12" s="376"/>
      <c r="R12" s="376"/>
      <c r="S12" s="374"/>
      <c r="T12" s="374"/>
    </row>
    <row r="13" spans="1:20" ht="49.5" customHeight="1">
      <c r="A13" s="377"/>
      <c r="B13" s="378"/>
      <c r="C13" s="377" t="s">
        <v>142</v>
      </c>
      <c r="D13" s="378"/>
      <c r="E13" s="378"/>
      <c r="F13" s="379" t="s">
        <v>143</v>
      </c>
      <c r="G13" s="379"/>
      <c r="H13" s="379"/>
      <c r="I13" s="379"/>
      <c r="J13" s="379"/>
      <c r="K13" s="380" t="s">
        <v>144</v>
      </c>
      <c r="L13" s="380"/>
      <c r="M13" s="380"/>
      <c r="N13" s="380"/>
      <c r="O13" s="375"/>
      <c r="P13" s="375"/>
      <c r="Q13" s="375"/>
      <c r="R13" s="375"/>
      <c r="S13" s="375"/>
      <c r="T13" s="375"/>
    </row>
    <row r="14" spans="1:20" ht="49.5" customHeight="1">
      <c r="A14" s="381" t="s">
        <v>145</v>
      </c>
      <c r="B14" s="382"/>
      <c r="C14" s="381" t="s">
        <v>146</v>
      </c>
      <c r="D14" s="382"/>
      <c r="E14" s="382"/>
      <c r="F14" s="383" t="s">
        <v>147</v>
      </c>
      <c r="G14" s="383"/>
      <c r="H14" s="383"/>
      <c r="I14" s="383"/>
      <c r="J14" s="383"/>
      <c r="K14" s="384" t="s">
        <v>148</v>
      </c>
      <c r="L14" s="384"/>
      <c r="M14" s="384"/>
      <c r="N14" s="384"/>
      <c r="O14" s="385"/>
      <c r="P14" s="385"/>
      <c r="Q14" s="385"/>
      <c r="R14" s="385"/>
      <c r="S14" s="385"/>
      <c r="T14" s="385"/>
    </row>
    <row r="15" spans="1:20" ht="16.5" customHeight="1">
      <c r="A15" s="386" t="s">
        <v>149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</row>
    <row r="16" ht="16.5">
      <c r="A16" s="50"/>
    </row>
    <row r="17" spans="1:2" ht="16.5">
      <c r="A17" s="40" t="s">
        <v>150</v>
      </c>
      <c r="B17" s="51"/>
    </row>
    <row r="18" spans="1:16" ht="16.5">
      <c r="A18" s="364" t="s">
        <v>151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</row>
    <row r="19" spans="1:16" ht="36" customHeight="1">
      <c r="A19" s="364" t="s">
        <v>152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</row>
    <row r="20" spans="1:16" ht="34.5" customHeight="1">
      <c r="A20" s="364" t="s">
        <v>153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ht="32.25" customHeight="1">
      <c r="A21" s="364" t="s">
        <v>154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</row>
    <row r="22" spans="1:16" ht="36" customHeight="1">
      <c r="A22" s="364" t="s">
        <v>327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</row>
    <row r="23" spans="1:16" ht="34.5" customHeight="1">
      <c r="A23" s="364" t="s">
        <v>156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</row>
    <row r="24" spans="1:16" ht="22.5" customHeight="1">
      <c r="A24" s="364" t="s">
        <v>157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</row>
    <row r="25" spans="1:16" ht="33" customHeight="1">
      <c r="A25" s="364" t="s">
        <v>158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ht="16.5">
      <c r="A26" s="52"/>
    </row>
  </sheetData>
  <sheetProtection/>
  <mergeCells count="40">
    <mergeCell ref="A23:P23"/>
    <mergeCell ref="A24:P24"/>
    <mergeCell ref="A25:P25"/>
    <mergeCell ref="A15:T15"/>
    <mergeCell ref="A18:P18"/>
    <mergeCell ref="A19:P19"/>
    <mergeCell ref="A20:P20"/>
    <mergeCell ref="A21:P21"/>
    <mergeCell ref="A22:P22"/>
    <mergeCell ref="A14:B14"/>
    <mergeCell ref="C14:E14"/>
    <mergeCell ref="F14:J14"/>
    <mergeCell ref="K14:N14"/>
    <mergeCell ref="O14:R14"/>
    <mergeCell ref="S14:T14"/>
    <mergeCell ref="K11:N12"/>
    <mergeCell ref="O11:R12"/>
    <mergeCell ref="S11:T12"/>
    <mergeCell ref="A13:B13"/>
    <mergeCell ref="C13:E13"/>
    <mergeCell ref="F13:J13"/>
    <mergeCell ref="K13:N13"/>
    <mergeCell ref="O13:R13"/>
    <mergeCell ref="S13:T13"/>
    <mergeCell ref="E7:G7"/>
    <mergeCell ref="B9:G9"/>
    <mergeCell ref="A11:B12"/>
    <mergeCell ref="C11:E12"/>
    <mergeCell ref="F11:J12"/>
    <mergeCell ref="B8:G8"/>
    <mergeCell ref="K8:T9"/>
    <mergeCell ref="H8:J9"/>
    <mergeCell ref="A8:A9"/>
    <mergeCell ref="A1:T1"/>
    <mergeCell ref="A2:T2"/>
    <mergeCell ref="A4:B5"/>
    <mergeCell ref="C4:G6"/>
    <mergeCell ref="H4:P5"/>
    <mergeCell ref="Q4:R7"/>
    <mergeCell ref="B7:C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X16" sqref="X16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7" width="3.375" style="1" customWidth="1"/>
    <col min="18" max="18" width="25.75390625" style="1" bestFit="1" customWidth="1"/>
    <col min="19" max="16384" width="9.00390625" style="1" customWidth="1"/>
  </cols>
  <sheetData>
    <row r="1" spans="1:17" ht="29.25">
      <c r="A1" s="211" t="s">
        <v>190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29.25">
      <c r="A2" s="213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3.25" customHeight="1" thickBot="1">
      <c r="A3" s="1" t="s">
        <v>34</v>
      </c>
      <c r="F3" s="388" t="s">
        <v>191</v>
      </c>
      <c r="G3" s="388"/>
      <c r="H3" s="388"/>
      <c r="I3" s="388"/>
      <c r="J3" s="388"/>
      <c r="K3" s="388"/>
      <c r="L3" s="388"/>
      <c r="M3" s="215" t="s">
        <v>29</v>
      </c>
      <c r="N3" s="215"/>
      <c r="O3" s="215"/>
      <c r="P3" s="215"/>
      <c r="Q3" s="215"/>
    </row>
    <row r="4" spans="1:17" ht="18.75" customHeight="1">
      <c r="A4" s="19"/>
      <c r="B4" s="20"/>
      <c r="C4" s="21"/>
      <c r="D4" s="216" t="s">
        <v>25</v>
      </c>
      <c r="E4" s="328" t="s">
        <v>33</v>
      </c>
      <c r="F4" s="329"/>
      <c r="G4" s="329"/>
      <c r="H4" s="329"/>
      <c r="I4" s="330"/>
      <c r="J4" s="228" t="s">
        <v>32</v>
      </c>
      <c r="K4" s="229"/>
      <c r="L4" s="229"/>
      <c r="M4" s="230"/>
      <c r="N4" s="219" t="s">
        <v>2</v>
      </c>
      <c r="O4" s="237"/>
      <c r="P4" s="337">
        <v>119256</v>
      </c>
      <c r="Q4" s="338"/>
    </row>
    <row r="5" spans="1:17" ht="18" customHeight="1">
      <c r="A5" s="242" t="s">
        <v>3</v>
      </c>
      <c r="B5" s="243"/>
      <c r="C5" s="244"/>
      <c r="D5" s="217"/>
      <c r="E5" s="331"/>
      <c r="F5" s="332"/>
      <c r="G5" s="332"/>
      <c r="H5" s="332"/>
      <c r="I5" s="333"/>
      <c r="J5" s="231"/>
      <c r="K5" s="232"/>
      <c r="L5" s="232"/>
      <c r="M5" s="233"/>
      <c r="N5" s="202"/>
      <c r="O5" s="204"/>
      <c r="P5" s="339"/>
      <c r="Q5" s="340"/>
    </row>
    <row r="6" spans="1:17" ht="18.75" customHeight="1">
      <c r="A6" s="22"/>
      <c r="B6" s="13"/>
      <c r="C6" s="23"/>
      <c r="D6" s="217"/>
      <c r="E6" s="334"/>
      <c r="F6" s="335"/>
      <c r="G6" s="335"/>
      <c r="H6" s="335"/>
      <c r="I6" s="336"/>
      <c r="J6" s="231"/>
      <c r="K6" s="232"/>
      <c r="L6" s="232"/>
      <c r="M6" s="233"/>
      <c r="N6" s="182" t="s">
        <v>4</v>
      </c>
      <c r="O6" s="183"/>
      <c r="P6" s="293">
        <v>0</v>
      </c>
      <c r="Q6" s="311"/>
    </row>
    <row r="7" spans="1:17" ht="9.75" customHeight="1">
      <c r="A7" s="187" t="s">
        <v>31</v>
      </c>
      <c r="B7" s="188"/>
      <c r="C7" s="189"/>
      <c r="D7" s="217"/>
      <c r="E7" s="389" t="s">
        <v>192</v>
      </c>
      <c r="F7" s="390"/>
      <c r="G7" s="390"/>
      <c r="H7" s="390"/>
      <c r="I7" s="391"/>
      <c r="J7" s="234"/>
      <c r="K7" s="235"/>
      <c r="L7" s="235"/>
      <c r="M7" s="236"/>
      <c r="N7" s="184"/>
      <c r="O7" s="184"/>
      <c r="P7" s="299"/>
      <c r="Q7" s="312"/>
    </row>
    <row r="8" spans="1:19" ht="18.75" customHeight="1">
      <c r="A8" s="190"/>
      <c r="B8" s="191"/>
      <c r="C8" s="192"/>
      <c r="D8" s="217"/>
      <c r="E8" s="392"/>
      <c r="F8" s="393"/>
      <c r="G8" s="393"/>
      <c r="H8" s="393"/>
      <c r="I8" s="394"/>
      <c r="J8" s="293">
        <v>4500</v>
      </c>
      <c r="K8" s="322"/>
      <c r="L8" s="322"/>
      <c r="M8" s="323"/>
      <c r="N8" s="210" t="s">
        <v>5</v>
      </c>
      <c r="O8" s="198"/>
      <c r="P8" s="293">
        <f>P4-P6</f>
        <v>119256</v>
      </c>
      <c r="Q8" s="311"/>
      <c r="S8" s="27"/>
    </row>
    <row r="9" spans="1:17" ht="7.5" customHeight="1">
      <c r="A9" s="193"/>
      <c r="B9" s="194"/>
      <c r="C9" s="195"/>
      <c r="D9" s="218"/>
      <c r="E9" s="395"/>
      <c r="F9" s="396"/>
      <c r="G9" s="396"/>
      <c r="H9" s="396"/>
      <c r="I9" s="397"/>
      <c r="J9" s="324"/>
      <c r="K9" s="325"/>
      <c r="L9" s="325"/>
      <c r="M9" s="326"/>
      <c r="N9" s="202"/>
      <c r="O9" s="204"/>
      <c r="P9" s="299"/>
      <c r="Q9" s="312"/>
    </row>
    <row r="10" spans="1:17" ht="25.5" customHeight="1">
      <c r="A10" s="60" t="s">
        <v>20</v>
      </c>
      <c r="B10" s="61"/>
      <c r="C10" s="302" t="s">
        <v>35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4"/>
    </row>
    <row r="11" spans="1:17" ht="25.5" customHeight="1">
      <c r="A11" s="62"/>
      <c r="B11" s="63"/>
      <c r="C11" s="305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</row>
    <row r="12" spans="1:17" ht="25.5" customHeight="1">
      <c r="A12" s="150"/>
      <c r="B12" s="151"/>
      <c r="C12" s="308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10"/>
    </row>
    <row r="13" spans="1:17" ht="21" customHeight="1">
      <c r="A13" s="161" t="s">
        <v>21</v>
      </c>
      <c r="B13" s="162"/>
      <c r="C13" s="293"/>
      <c r="D13" s="294"/>
      <c r="E13" s="294"/>
      <c r="F13" s="294"/>
      <c r="G13" s="294"/>
      <c r="H13" s="295"/>
      <c r="I13" s="14"/>
      <c r="J13" s="15"/>
      <c r="K13" s="152" t="s">
        <v>39</v>
      </c>
      <c r="L13" s="176"/>
      <c r="M13" s="176"/>
      <c r="N13" s="176"/>
      <c r="O13" s="176"/>
      <c r="P13" s="176"/>
      <c r="Q13" s="177"/>
    </row>
    <row r="14" spans="1:17" ht="21" customHeight="1">
      <c r="A14" s="163"/>
      <c r="B14" s="164"/>
      <c r="C14" s="296"/>
      <c r="D14" s="297"/>
      <c r="E14" s="297"/>
      <c r="F14" s="297"/>
      <c r="G14" s="297"/>
      <c r="H14" s="298"/>
      <c r="I14" s="11" t="s">
        <v>6</v>
      </c>
      <c r="J14" s="16" t="s">
        <v>7</v>
      </c>
      <c r="K14" s="155" t="s">
        <v>8</v>
      </c>
      <c r="L14" s="178"/>
      <c r="M14" s="178"/>
      <c r="N14" s="178"/>
      <c r="O14" s="178"/>
      <c r="P14" s="178"/>
      <c r="Q14" s="179"/>
    </row>
    <row r="15" spans="1:17" ht="20.25" customHeight="1">
      <c r="A15" s="165"/>
      <c r="B15" s="166"/>
      <c r="C15" s="299"/>
      <c r="D15" s="300"/>
      <c r="E15" s="300"/>
      <c r="F15" s="300"/>
      <c r="G15" s="300"/>
      <c r="H15" s="301"/>
      <c r="I15" s="17"/>
      <c r="J15" s="18"/>
      <c r="K15" s="158" t="s">
        <v>22</v>
      </c>
      <c r="L15" s="180"/>
      <c r="M15" s="180"/>
      <c r="N15" s="180"/>
      <c r="O15" s="180"/>
      <c r="P15" s="180"/>
      <c r="Q15" s="181"/>
    </row>
    <row r="16" spans="1:17" ht="28.5" customHeight="1">
      <c r="A16" s="60" t="s">
        <v>23</v>
      </c>
      <c r="B16" s="61"/>
      <c r="C16" s="66" t="s">
        <v>9</v>
      </c>
      <c r="D16" s="282"/>
      <c r="E16" s="282"/>
      <c r="F16" s="283"/>
      <c r="G16" s="12" t="s">
        <v>26</v>
      </c>
      <c r="H16" s="66" t="s">
        <v>10</v>
      </c>
      <c r="I16" s="69"/>
      <c r="J16" s="66" t="s">
        <v>11</v>
      </c>
      <c r="K16" s="69"/>
      <c r="L16" s="138" t="s">
        <v>30</v>
      </c>
      <c r="M16" s="139"/>
      <c r="N16" s="140"/>
      <c r="O16" s="140"/>
      <c r="P16" s="140"/>
      <c r="Q16" s="141"/>
    </row>
    <row r="17" spans="1:17" ht="29.25" customHeight="1">
      <c r="A17" s="62"/>
      <c r="B17" s="63"/>
      <c r="C17" s="142" t="s">
        <v>36</v>
      </c>
      <c r="D17" s="143"/>
      <c r="E17" s="143"/>
      <c r="F17" s="144"/>
      <c r="G17" s="26">
        <v>8</v>
      </c>
      <c r="H17" s="419">
        <v>500</v>
      </c>
      <c r="I17" s="420"/>
      <c r="J17" s="419">
        <f>G17*H17</f>
        <v>4000</v>
      </c>
      <c r="K17" s="420"/>
      <c r="L17" s="29" t="s">
        <v>38</v>
      </c>
      <c r="M17" s="30"/>
      <c r="N17" s="30"/>
      <c r="O17" s="30"/>
      <c r="P17" s="30"/>
      <c r="Q17" s="31" t="s">
        <v>12</v>
      </c>
    </row>
    <row r="18" spans="1:17" ht="27.75" customHeight="1">
      <c r="A18" s="62"/>
      <c r="B18" s="63"/>
      <c r="C18" s="290"/>
      <c r="D18" s="291"/>
      <c r="E18" s="291"/>
      <c r="F18" s="292"/>
      <c r="G18" s="10"/>
      <c r="H18" s="75"/>
      <c r="I18" s="76"/>
      <c r="J18" s="145">
        <f aca="true" t="shared" si="0" ref="J18:J24">G18*H18</f>
        <v>0</v>
      </c>
      <c r="K18" s="146"/>
      <c r="L18" s="29" t="s">
        <v>13</v>
      </c>
      <c r="M18" s="30"/>
      <c r="N18" s="30"/>
      <c r="O18" s="30"/>
      <c r="P18" s="32"/>
      <c r="Q18" s="33" t="s">
        <v>37</v>
      </c>
    </row>
    <row r="19" spans="1:17" ht="28.5" customHeight="1">
      <c r="A19" s="62"/>
      <c r="B19" s="63"/>
      <c r="C19" s="70"/>
      <c r="D19" s="77"/>
      <c r="E19" s="77"/>
      <c r="F19" s="78"/>
      <c r="G19" s="9"/>
      <c r="H19" s="136"/>
      <c r="I19" s="137"/>
      <c r="J19" s="145">
        <f t="shared" si="0"/>
        <v>0</v>
      </c>
      <c r="K19" s="146"/>
      <c r="L19" s="2"/>
      <c r="M19" s="3"/>
      <c r="N19" s="3"/>
      <c r="O19" s="3"/>
      <c r="P19" s="3"/>
      <c r="Q19" s="6"/>
    </row>
    <row r="20" spans="1:17" ht="28.5" customHeight="1">
      <c r="A20" s="62"/>
      <c r="B20" s="63"/>
      <c r="C20" s="70"/>
      <c r="D20" s="77"/>
      <c r="E20" s="77"/>
      <c r="F20" s="78"/>
      <c r="G20" s="9"/>
      <c r="H20" s="136"/>
      <c r="I20" s="137"/>
      <c r="J20" s="145">
        <f t="shared" si="0"/>
        <v>0</v>
      </c>
      <c r="K20" s="146"/>
      <c r="L20" s="2"/>
      <c r="M20" s="3" t="s">
        <v>14</v>
      </c>
      <c r="N20" s="4"/>
      <c r="O20" s="3"/>
      <c r="P20" s="3"/>
      <c r="Q20" s="6"/>
    </row>
    <row r="21" spans="1:17" ht="27.75" customHeight="1">
      <c r="A21" s="62"/>
      <c r="B21" s="63"/>
      <c r="C21" s="70"/>
      <c r="D21" s="77"/>
      <c r="E21" s="77"/>
      <c r="F21" s="78"/>
      <c r="G21" s="5"/>
      <c r="H21" s="73"/>
      <c r="I21" s="74"/>
      <c r="J21" s="145">
        <f t="shared" si="0"/>
        <v>0</v>
      </c>
      <c r="K21" s="146"/>
      <c r="L21" s="2"/>
      <c r="M21" s="3"/>
      <c r="N21" s="3"/>
      <c r="O21" s="3"/>
      <c r="P21" s="3"/>
      <c r="Q21" s="6"/>
    </row>
    <row r="22" spans="1:17" ht="27.75" customHeight="1" thickBot="1">
      <c r="A22" s="62"/>
      <c r="B22" s="63"/>
      <c r="C22" s="133"/>
      <c r="D22" s="288"/>
      <c r="E22" s="288"/>
      <c r="F22" s="289"/>
      <c r="G22" s="5"/>
      <c r="H22" s="73"/>
      <c r="I22" s="74"/>
      <c r="J22" s="145">
        <f t="shared" si="0"/>
        <v>0</v>
      </c>
      <c r="K22" s="146"/>
      <c r="L22" s="2"/>
      <c r="M22" s="25" t="s">
        <v>24</v>
      </c>
      <c r="N22" s="25"/>
      <c r="O22" s="3"/>
      <c r="P22" s="3"/>
      <c r="Q22" s="6"/>
    </row>
    <row r="23" spans="1:17" ht="25.5" customHeight="1" thickBot="1">
      <c r="A23" s="62"/>
      <c r="B23" s="63"/>
      <c r="C23" s="70"/>
      <c r="D23" s="284"/>
      <c r="E23" s="284"/>
      <c r="F23" s="285"/>
      <c r="G23" s="5"/>
      <c r="H23" s="73"/>
      <c r="I23" s="74"/>
      <c r="J23" s="145">
        <f t="shared" si="0"/>
        <v>0</v>
      </c>
      <c r="K23" s="146"/>
      <c r="L23" s="121" t="s">
        <v>15</v>
      </c>
      <c r="M23" s="122"/>
      <c r="N23" s="122"/>
      <c r="O23" s="122"/>
      <c r="P23" s="122"/>
      <c r="Q23" s="123"/>
    </row>
    <row r="24" spans="1:17" ht="28.5" customHeight="1">
      <c r="A24" s="62"/>
      <c r="B24" s="63"/>
      <c r="C24" s="70"/>
      <c r="D24" s="284"/>
      <c r="E24" s="284"/>
      <c r="F24" s="285"/>
      <c r="G24" s="24"/>
      <c r="H24" s="73"/>
      <c r="I24" s="74"/>
      <c r="J24" s="145">
        <f t="shared" si="0"/>
        <v>0</v>
      </c>
      <c r="K24" s="146"/>
      <c r="L24" s="124"/>
      <c r="M24" s="125"/>
      <c r="N24" s="125"/>
      <c r="O24" s="125"/>
      <c r="P24" s="125"/>
      <c r="Q24" s="126"/>
    </row>
    <row r="25" spans="1:17" ht="28.5" customHeight="1" thickBot="1">
      <c r="A25" s="64"/>
      <c r="B25" s="65"/>
      <c r="C25" s="130" t="s">
        <v>16</v>
      </c>
      <c r="D25" s="286"/>
      <c r="E25" s="286"/>
      <c r="F25" s="287"/>
      <c r="G25" s="24"/>
      <c r="H25" s="73"/>
      <c r="I25" s="74"/>
      <c r="J25" s="419">
        <f>SUM(J17:K24)</f>
        <v>4000</v>
      </c>
      <c r="K25" s="420"/>
      <c r="L25" s="127"/>
      <c r="M25" s="128"/>
      <c r="N25" s="128"/>
      <c r="O25" s="128"/>
      <c r="P25" s="128"/>
      <c r="Q25" s="129"/>
    </row>
    <row r="26" spans="1:17" ht="34.5" customHeight="1" thickBot="1">
      <c r="A26" s="54" t="s">
        <v>17</v>
      </c>
      <c r="B26" s="55"/>
      <c r="C26" s="55"/>
      <c r="D26" s="55"/>
      <c r="E26" s="55"/>
      <c r="F26" s="56"/>
      <c r="G26" s="57" t="s">
        <v>27</v>
      </c>
      <c r="H26" s="280"/>
      <c r="I26" s="280"/>
      <c r="J26" s="280"/>
      <c r="K26" s="281"/>
      <c r="L26" s="79" t="s">
        <v>28</v>
      </c>
      <c r="M26" s="80"/>
      <c r="N26" s="80"/>
      <c r="O26" s="80"/>
      <c r="P26" s="80"/>
      <c r="Q26" s="81"/>
    </row>
    <row r="27" spans="1:17" ht="35.25" customHeight="1">
      <c r="A27" s="82" t="s">
        <v>14</v>
      </c>
      <c r="B27" s="245"/>
      <c r="C27" s="246"/>
      <c r="D27" s="250"/>
      <c r="E27" s="251"/>
      <c r="F27" s="252"/>
      <c r="G27" s="94" t="s">
        <v>0</v>
      </c>
      <c r="H27" s="96"/>
      <c r="I27" s="256"/>
      <c r="J27" s="256"/>
      <c r="K27" s="257"/>
      <c r="L27" s="250"/>
      <c r="M27" s="261"/>
      <c r="N27" s="261"/>
      <c r="O27" s="261"/>
      <c r="P27" s="261"/>
      <c r="Q27" s="262"/>
    </row>
    <row r="28" spans="1:17" ht="35.25" customHeight="1">
      <c r="A28" s="247"/>
      <c r="B28" s="248"/>
      <c r="C28" s="249"/>
      <c r="D28" s="253"/>
      <c r="E28" s="254"/>
      <c r="F28" s="255"/>
      <c r="G28" s="95"/>
      <c r="H28" s="258"/>
      <c r="I28" s="259"/>
      <c r="J28" s="259"/>
      <c r="K28" s="260"/>
      <c r="L28" s="263"/>
      <c r="M28" s="264"/>
      <c r="N28" s="264"/>
      <c r="O28" s="264"/>
      <c r="P28" s="264"/>
      <c r="Q28" s="265"/>
    </row>
    <row r="29" spans="1:17" ht="35.25" customHeight="1">
      <c r="A29" s="106" t="s">
        <v>18</v>
      </c>
      <c r="B29" s="269"/>
      <c r="C29" s="270"/>
      <c r="D29" s="112"/>
      <c r="E29" s="274"/>
      <c r="F29" s="275"/>
      <c r="G29" s="95" t="s">
        <v>19</v>
      </c>
      <c r="H29" s="117"/>
      <c r="I29" s="259"/>
      <c r="J29" s="259"/>
      <c r="K29" s="260"/>
      <c r="L29" s="263"/>
      <c r="M29" s="264"/>
      <c r="N29" s="264"/>
      <c r="O29" s="264"/>
      <c r="P29" s="264"/>
      <c r="Q29" s="265"/>
    </row>
    <row r="30" spans="1:17" ht="35.25" customHeight="1" thickBot="1">
      <c r="A30" s="271"/>
      <c r="B30" s="272"/>
      <c r="C30" s="273"/>
      <c r="D30" s="266"/>
      <c r="E30" s="267"/>
      <c r="F30" s="276"/>
      <c r="G30" s="116"/>
      <c r="H30" s="277"/>
      <c r="I30" s="278"/>
      <c r="J30" s="278"/>
      <c r="K30" s="279"/>
      <c r="L30" s="266"/>
      <c r="M30" s="267"/>
      <c r="N30" s="267"/>
      <c r="O30" s="267"/>
      <c r="P30" s="267"/>
      <c r="Q30" s="268"/>
    </row>
    <row r="32" ht="18.75">
      <c r="A32" s="28"/>
    </row>
    <row r="33" ht="18.75">
      <c r="A33" s="28"/>
    </row>
  </sheetData>
  <sheetProtection/>
  <mergeCells count="70">
    <mergeCell ref="A27:C28"/>
    <mergeCell ref="D27:F28"/>
    <mergeCell ref="G27:G28"/>
    <mergeCell ref="H27:K28"/>
    <mergeCell ref="L27:Q30"/>
    <mergeCell ref="A29:C30"/>
    <mergeCell ref="D29:F30"/>
    <mergeCell ref="G29:G30"/>
    <mergeCell ref="H29:K30"/>
    <mergeCell ref="A26:F26"/>
    <mergeCell ref="G26:K26"/>
    <mergeCell ref="L26:Q26"/>
    <mergeCell ref="A16:B25"/>
    <mergeCell ref="C16:F16"/>
    <mergeCell ref="H16:I16"/>
    <mergeCell ref="J16:K16"/>
    <mergeCell ref="C23:F23"/>
    <mergeCell ref="H23:I23"/>
    <mergeCell ref="J23:K23"/>
    <mergeCell ref="L23:Q23"/>
    <mergeCell ref="C24:F24"/>
    <mergeCell ref="H24:I24"/>
    <mergeCell ref="J24:K24"/>
    <mergeCell ref="L24:Q25"/>
    <mergeCell ref="C25:F25"/>
    <mergeCell ref="H25:I25"/>
    <mergeCell ref="J25:K25"/>
    <mergeCell ref="C21:F21"/>
    <mergeCell ref="H21:I21"/>
    <mergeCell ref="J21:K21"/>
    <mergeCell ref="C22:F22"/>
    <mergeCell ref="H22:I22"/>
    <mergeCell ref="J22:K22"/>
    <mergeCell ref="C19:F19"/>
    <mergeCell ref="H19:I19"/>
    <mergeCell ref="J19:K19"/>
    <mergeCell ref="C20:F20"/>
    <mergeCell ref="H20:I20"/>
    <mergeCell ref="J20:K20"/>
    <mergeCell ref="L16:Q16"/>
    <mergeCell ref="C17:F17"/>
    <mergeCell ref="H17:I17"/>
    <mergeCell ref="J17:K17"/>
    <mergeCell ref="C18:F18"/>
    <mergeCell ref="H18:I18"/>
    <mergeCell ref="J18:K18"/>
    <mergeCell ref="A10:B12"/>
    <mergeCell ref="A13:B15"/>
    <mergeCell ref="C13:H15"/>
    <mergeCell ref="K13:Q13"/>
    <mergeCell ref="K14:Q14"/>
    <mergeCell ref="K15:Q15"/>
    <mergeCell ref="C10:Q12"/>
    <mergeCell ref="N6:O7"/>
    <mergeCell ref="P6:Q7"/>
    <mergeCell ref="A7:C9"/>
    <mergeCell ref="E7:I9"/>
    <mergeCell ref="J8:M9"/>
    <mergeCell ref="N8:O9"/>
    <mergeCell ref="P8:Q9"/>
    <mergeCell ref="A1:Q1"/>
    <mergeCell ref="A2:Q2"/>
    <mergeCell ref="F3:L3"/>
    <mergeCell ref="M3:Q3"/>
    <mergeCell ref="D4:D9"/>
    <mergeCell ref="E4:I6"/>
    <mergeCell ref="J4:M7"/>
    <mergeCell ref="N4:O5"/>
    <mergeCell ref="P4:Q5"/>
    <mergeCell ref="A5:C5"/>
  </mergeCells>
  <conditionalFormatting sqref="J17:K25">
    <cfRule type="cellIs" priority="2" dxfId="6" operator="equal" stopIfTrue="1">
      <formula>0</formula>
    </cfRule>
  </conditionalFormatting>
  <conditionalFormatting sqref="J8:M9">
    <cfRule type="cellIs" priority="1" dxfId="6" operator="equal" stopIfTrue="1">
      <formula>0</formula>
    </cfRule>
  </conditionalFormatting>
  <printOptions/>
  <pageMargins left="0.2362204724409449" right="0.2362204724409449" top="0.5905511811023623" bottom="0.1968503937007874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X16" sqref="X16"/>
    </sheetView>
  </sheetViews>
  <sheetFormatPr defaultColWidth="9.00390625" defaultRowHeight="16.5"/>
  <cols>
    <col min="1" max="1" width="10.50390625" style="0" customWidth="1"/>
    <col min="2" max="2" width="3.75390625" style="0" customWidth="1"/>
    <col min="3" max="3" width="4.875" style="0" customWidth="1"/>
    <col min="4" max="4" width="9.00390625" style="0" customWidth="1"/>
    <col min="5" max="7" width="1.625" style="0" customWidth="1"/>
    <col min="8" max="16" width="3.625" style="0" customWidth="1"/>
    <col min="17" max="17" width="4.875" style="0" customWidth="1"/>
    <col min="18" max="18" width="4.125" style="0" customWidth="1"/>
    <col min="19" max="19" width="5.50390625" style="0" customWidth="1"/>
    <col min="21" max="21" width="3.375" style="0" customWidth="1"/>
  </cols>
  <sheetData>
    <row r="1" spans="1:20" ht="22.5">
      <c r="A1" s="349" t="s">
        <v>199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25.5" customHeight="1">
      <c r="A2" s="349" t="s">
        <v>121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ht="20.25" customHeight="1" thickBot="1">
      <c r="A3" s="39"/>
    </row>
    <row r="4" spans="1:18" ht="9.75" customHeight="1">
      <c r="A4" s="350" t="s">
        <v>122</v>
      </c>
      <c r="B4" s="351"/>
      <c r="C4" s="354"/>
      <c r="D4" s="355"/>
      <c r="E4" s="355"/>
      <c r="F4" s="355"/>
      <c r="G4" s="356"/>
      <c r="H4" s="341" t="s">
        <v>123</v>
      </c>
      <c r="I4" s="342"/>
      <c r="J4" s="342"/>
      <c r="K4" s="342"/>
      <c r="L4" s="342"/>
      <c r="M4" s="342"/>
      <c r="N4" s="342"/>
      <c r="O4" s="342"/>
      <c r="P4" s="343"/>
      <c r="Q4" s="363"/>
      <c r="R4" s="364"/>
    </row>
    <row r="5" spans="1:18" ht="9" customHeight="1" thickBot="1">
      <c r="A5" s="352"/>
      <c r="B5" s="353"/>
      <c r="C5" s="357"/>
      <c r="D5" s="358"/>
      <c r="E5" s="358"/>
      <c r="F5" s="358"/>
      <c r="G5" s="359"/>
      <c r="H5" s="344"/>
      <c r="I5" s="345"/>
      <c r="J5" s="345"/>
      <c r="K5" s="345"/>
      <c r="L5" s="345"/>
      <c r="M5" s="345"/>
      <c r="N5" s="345"/>
      <c r="O5" s="345"/>
      <c r="P5" s="346"/>
      <c r="Q5" s="363"/>
      <c r="R5" s="364"/>
    </row>
    <row r="6" spans="1:18" s="46" customFormat="1" ht="31.5" customHeight="1" thickBot="1">
      <c r="A6" s="41" t="s">
        <v>200</v>
      </c>
      <c r="B6" s="42"/>
      <c r="C6" s="360"/>
      <c r="D6" s="361"/>
      <c r="E6" s="361"/>
      <c r="F6" s="361"/>
      <c r="G6" s="362"/>
      <c r="H6" s="43" t="s">
        <v>125</v>
      </c>
      <c r="I6" s="44" t="s">
        <v>201</v>
      </c>
      <c r="J6" s="44" t="s">
        <v>127</v>
      </c>
      <c r="K6" s="44" t="s">
        <v>128</v>
      </c>
      <c r="L6" s="45" t="s">
        <v>129</v>
      </c>
      <c r="M6" s="45" t="s">
        <v>130</v>
      </c>
      <c r="N6" s="45" t="s">
        <v>131</v>
      </c>
      <c r="O6" s="45" t="s">
        <v>132</v>
      </c>
      <c r="P6" s="45" t="s">
        <v>133</v>
      </c>
      <c r="Q6" s="363"/>
      <c r="R6" s="364"/>
    </row>
    <row r="7" spans="1:18" ht="41.25" customHeight="1" thickBot="1">
      <c r="A7" s="47" t="s">
        <v>134</v>
      </c>
      <c r="B7" s="365"/>
      <c r="C7" s="366"/>
      <c r="D7" s="45" t="s">
        <v>135</v>
      </c>
      <c r="E7" s="367">
        <v>104</v>
      </c>
      <c r="F7" s="368"/>
      <c r="G7" s="369"/>
      <c r="H7" s="48" t="str">
        <f>IF(MID('[1]動支經費請示單'!$J$25,9,1)=""," ",MOD(INT('[1]動支經費請示單'!$J$25/100000000),10))</f>
        <v> </v>
      </c>
      <c r="I7" s="48" t="str">
        <f>IF(MID('[1]動支經費請示單'!$J$25,8,1)=""," ",MOD(INT('[1]動支經費請示單'!$J$25/10000000),10))</f>
        <v> </v>
      </c>
      <c r="J7" s="48" t="str">
        <f>IF(MID('[1]動支經費請示單'!$J$25,7,1)=""," ",MOD(INT('[1]動支經費請示單'!$J$25/1000000),10))</f>
        <v> </v>
      </c>
      <c r="K7" s="48" t="str">
        <f>IF(MID('[1]動支經費請示單'!$J$25,6,1)=""," ",MOD(INT('[1]動支經費請示單'!$J$25/100000),10))</f>
        <v> </v>
      </c>
      <c r="L7" s="48" t="str">
        <f>IF(MID('[1]動支經費請示單'!$J$25,5,1)=""," ",MOD(INT('[1]動支經費請示單'!$J$25/10000),10))</f>
        <v> </v>
      </c>
      <c r="M7" s="421">
        <v>4</v>
      </c>
      <c r="N7" s="421">
        <v>0</v>
      </c>
      <c r="O7" s="421">
        <v>0</v>
      </c>
      <c r="P7" s="421">
        <f>MOD(INT('[1]動支經費請示單'!J25/1),10)</f>
        <v>0</v>
      </c>
      <c r="Q7" s="363"/>
      <c r="R7" s="364"/>
    </row>
    <row r="8" spans="1:20" ht="36" customHeight="1">
      <c r="A8" s="347" t="s">
        <v>136</v>
      </c>
      <c r="B8" s="422" t="str">
        <f>'[1]動支經費請示單'!E4</f>
        <v>應付代收款</v>
      </c>
      <c r="C8" s="329"/>
      <c r="D8" s="329"/>
      <c r="E8" s="329"/>
      <c r="F8" s="329"/>
      <c r="G8" s="423"/>
      <c r="H8" s="341" t="s">
        <v>202</v>
      </c>
      <c r="I8" s="342"/>
      <c r="J8" s="343"/>
      <c r="K8" s="450" t="str">
        <f>'應付代收款範例'!$C$10</f>
        <v>支英語資優班教材費用</v>
      </c>
      <c r="L8" s="451"/>
      <c r="M8" s="451"/>
      <c r="N8" s="451"/>
      <c r="O8" s="451"/>
      <c r="P8" s="451"/>
      <c r="Q8" s="451"/>
      <c r="R8" s="451"/>
      <c r="S8" s="452"/>
      <c r="T8" s="453"/>
    </row>
    <row r="9" spans="1:20" ht="36" customHeight="1" thickBot="1">
      <c r="A9" s="348"/>
      <c r="B9" s="424" t="str">
        <f>'應付代收款範例'!E7</f>
        <v>-HCA03
特教班及藝才班補助經費                                                                                                                                                                                                                                                          </v>
      </c>
      <c r="C9" s="425"/>
      <c r="D9" s="425"/>
      <c r="E9" s="425"/>
      <c r="F9" s="425"/>
      <c r="G9" s="426"/>
      <c r="H9" s="344"/>
      <c r="I9" s="345"/>
      <c r="J9" s="346"/>
      <c r="K9" s="454"/>
      <c r="L9" s="455"/>
      <c r="M9" s="455"/>
      <c r="N9" s="455"/>
      <c r="O9" s="455"/>
      <c r="P9" s="455"/>
      <c r="Q9" s="455"/>
      <c r="R9" s="455"/>
      <c r="S9" s="455"/>
      <c r="T9" s="456"/>
    </row>
    <row r="10" spans="1:18" ht="11.25" customHeight="1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ht="19.5" customHeight="1">
      <c r="A11" s="347" t="s">
        <v>138</v>
      </c>
      <c r="B11" s="370"/>
      <c r="C11" s="372" t="s">
        <v>203</v>
      </c>
      <c r="D11" s="373"/>
      <c r="E11" s="373"/>
      <c r="F11" s="373" t="s">
        <v>139</v>
      </c>
      <c r="G11" s="373"/>
      <c r="H11" s="373"/>
      <c r="I11" s="373"/>
      <c r="J11" s="373"/>
      <c r="K11" s="347" t="s">
        <v>204</v>
      </c>
      <c r="L11" s="375"/>
      <c r="M11" s="375"/>
      <c r="N11" s="375"/>
      <c r="O11" s="347" t="s">
        <v>205</v>
      </c>
      <c r="P11" s="375"/>
      <c r="Q11" s="375"/>
      <c r="R11" s="375"/>
      <c r="S11" s="372" t="s">
        <v>206</v>
      </c>
      <c r="T11" s="373"/>
    </row>
    <row r="12" spans="1:20" ht="16.5" customHeight="1" thickBot="1">
      <c r="A12" s="371"/>
      <c r="B12" s="348"/>
      <c r="C12" s="374"/>
      <c r="D12" s="374"/>
      <c r="E12" s="374"/>
      <c r="F12" s="374"/>
      <c r="G12" s="374"/>
      <c r="H12" s="374"/>
      <c r="I12" s="374"/>
      <c r="J12" s="374"/>
      <c r="K12" s="376"/>
      <c r="L12" s="376"/>
      <c r="M12" s="376"/>
      <c r="N12" s="376"/>
      <c r="O12" s="376"/>
      <c r="P12" s="376"/>
      <c r="Q12" s="376"/>
      <c r="R12" s="376"/>
      <c r="S12" s="374"/>
      <c r="T12" s="374"/>
    </row>
    <row r="13" spans="1:20" ht="49.5" customHeight="1">
      <c r="A13" s="377" t="s">
        <v>207</v>
      </c>
      <c r="B13" s="378"/>
      <c r="C13" s="377" t="s">
        <v>208</v>
      </c>
      <c r="D13" s="378"/>
      <c r="E13" s="378"/>
      <c r="F13" s="379" t="s">
        <v>209</v>
      </c>
      <c r="G13" s="379"/>
      <c r="H13" s="379"/>
      <c r="I13" s="379"/>
      <c r="J13" s="379"/>
      <c r="K13" s="380" t="s">
        <v>210</v>
      </c>
      <c r="L13" s="380"/>
      <c r="M13" s="380"/>
      <c r="N13" s="380"/>
      <c r="O13" s="375"/>
      <c r="P13" s="375"/>
      <c r="Q13" s="375"/>
      <c r="R13" s="375"/>
      <c r="S13" s="375"/>
      <c r="T13" s="375"/>
    </row>
    <row r="14" spans="1:20" ht="49.5" customHeight="1">
      <c r="A14" s="381" t="s">
        <v>211</v>
      </c>
      <c r="B14" s="382"/>
      <c r="C14" s="381" t="s">
        <v>212</v>
      </c>
      <c r="D14" s="382"/>
      <c r="E14" s="382"/>
      <c r="F14" s="383" t="s">
        <v>213</v>
      </c>
      <c r="G14" s="383"/>
      <c r="H14" s="383"/>
      <c r="I14" s="383"/>
      <c r="J14" s="383"/>
      <c r="K14" s="384" t="s">
        <v>148</v>
      </c>
      <c r="L14" s="384"/>
      <c r="M14" s="384"/>
      <c r="N14" s="384"/>
      <c r="O14" s="385"/>
      <c r="P14" s="385"/>
      <c r="Q14" s="385"/>
      <c r="R14" s="385"/>
      <c r="S14" s="385"/>
      <c r="T14" s="385"/>
    </row>
    <row r="15" spans="1:20" ht="16.5" customHeight="1">
      <c r="A15" s="386" t="s">
        <v>149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</row>
    <row r="16" ht="16.5">
      <c r="A16" s="50"/>
    </row>
    <row r="17" spans="1:2" ht="16.5">
      <c r="A17" s="40" t="s">
        <v>150</v>
      </c>
      <c r="B17" s="51"/>
    </row>
    <row r="18" spans="1:16" ht="16.5">
      <c r="A18" s="364" t="s">
        <v>151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</row>
    <row r="19" spans="1:16" ht="36" customHeight="1">
      <c r="A19" s="364" t="s">
        <v>152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</row>
    <row r="20" spans="1:16" ht="34.5" customHeight="1">
      <c r="A20" s="364" t="s">
        <v>214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ht="32.25" customHeight="1">
      <c r="A21" s="364" t="s">
        <v>154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</row>
    <row r="22" spans="1:16" ht="36" customHeight="1">
      <c r="A22" s="364" t="s">
        <v>155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</row>
    <row r="23" spans="1:16" ht="34.5" customHeight="1">
      <c r="A23" s="364" t="s">
        <v>156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</row>
    <row r="24" spans="1:16" ht="33.75" customHeight="1">
      <c r="A24" s="364" t="s">
        <v>157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</row>
    <row r="25" spans="1:16" ht="33" customHeight="1">
      <c r="A25" s="364" t="s">
        <v>158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ht="16.5">
      <c r="A26" s="52"/>
    </row>
  </sheetData>
  <sheetProtection/>
  <mergeCells count="40">
    <mergeCell ref="A23:P23"/>
    <mergeCell ref="A24:P24"/>
    <mergeCell ref="A25:P25"/>
    <mergeCell ref="A15:T15"/>
    <mergeCell ref="A18:P18"/>
    <mergeCell ref="A19:P19"/>
    <mergeCell ref="A20:P20"/>
    <mergeCell ref="A21:P21"/>
    <mergeCell ref="A22:P22"/>
    <mergeCell ref="A14:B14"/>
    <mergeCell ref="C14:E14"/>
    <mergeCell ref="F14:J14"/>
    <mergeCell ref="K14:N14"/>
    <mergeCell ref="O14:R14"/>
    <mergeCell ref="S14:T14"/>
    <mergeCell ref="S11:T12"/>
    <mergeCell ref="A13:B13"/>
    <mergeCell ref="C13:E13"/>
    <mergeCell ref="F13:J13"/>
    <mergeCell ref="K13:N13"/>
    <mergeCell ref="O13:R13"/>
    <mergeCell ref="S13:T13"/>
    <mergeCell ref="A8:A9"/>
    <mergeCell ref="B8:G8"/>
    <mergeCell ref="H8:J9"/>
    <mergeCell ref="K8:T9"/>
    <mergeCell ref="B9:G9"/>
    <mergeCell ref="A11:B12"/>
    <mergeCell ref="C11:E12"/>
    <mergeCell ref="F11:J12"/>
    <mergeCell ref="K11:N12"/>
    <mergeCell ref="O11:R12"/>
    <mergeCell ref="A1:T1"/>
    <mergeCell ref="A2:T2"/>
    <mergeCell ref="A4:B5"/>
    <mergeCell ref="C4:G6"/>
    <mergeCell ref="H4:P5"/>
    <mergeCell ref="Q4:R7"/>
    <mergeCell ref="B7:C7"/>
    <mergeCell ref="E7:G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6">
      <selection activeCell="X16" sqref="X16"/>
    </sheetView>
  </sheetViews>
  <sheetFormatPr defaultColWidth="9.00390625" defaultRowHeight="16.5"/>
  <cols>
    <col min="1" max="1" width="4.625" style="1" customWidth="1"/>
    <col min="2" max="2" width="3.25390625" style="1" customWidth="1"/>
    <col min="3" max="3" width="2.50390625" style="1" customWidth="1"/>
    <col min="4" max="4" width="13.50390625" style="1" customWidth="1"/>
    <col min="5" max="5" width="5.375" style="1" customWidth="1"/>
    <col min="6" max="6" width="4.50390625" style="1" customWidth="1"/>
    <col min="7" max="7" width="9.375" style="1" customWidth="1"/>
    <col min="8" max="8" width="5.625" style="1" customWidth="1"/>
    <col min="9" max="9" width="4.50390625" style="1" customWidth="1"/>
    <col min="10" max="10" width="3.75390625" style="1" customWidth="1"/>
    <col min="11" max="11" width="8.375" style="1" customWidth="1"/>
    <col min="12" max="12" width="5.625" style="1" customWidth="1"/>
    <col min="13" max="14" width="3.125" style="1" customWidth="1"/>
    <col min="15" max="15" width="4.125" style="1" customWidth="1"/>
    <col min="16" max="16" width="14.00390625" style="1" customWidth="1"/>
    <col min="17" max="17" width="3.375" style="1" customWidth="1"/>
    <col min="18" max="18" width="25.75390625" style="1" bestFit="1" customWidth="1"/>
    <col min="19" max="16384" width="9.00390625" style="1" customWidth="1"/>
  </cols>
  <sheetData>
    <row r="1" spans="1:17" ht="29.25">
      <c r="A1" s="211" t="s">
        <v>217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2" spans="1:17" ht="29.25">
      <c r="A2" s="213" t="s">
        <v>218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</row>
    <row r="3" spans="1:17" ht="23.25" customHeight="1" thickBot="1">
      <c r="A3" s="1" t="s">
        <v>325</v>
      </c>
      <c r="F3" s="399">
        <f ca="1">TODAY()</f>
        <v>42142</v>
      </c>
      <c r="G3" s="399"/>
      <c r="H3" s="399"/>
      <c r="I3" s="399"/>
      <c r="J3" s="399"/>
      <c r="K3" s="399"/>
      <c r="L3" s="399"/>
      <c r="M3" s="215" t="s">
        <v>219</v>
      </c>
      <c r="N3" s="215"/>
      <c r="O3" s="215"/>
      <c r="P3" s="215"/>
      <c r="Q3" s="215"/>
    </row>
    <row r="4" spans="1:17" ht="18.75" customHeight="1">
      <c r="A4" s="19"/>
      <c r="B4" s="34"/>
      <c r="C4" s="35"/>
      <c r="D4" s="216" t="s">
        <v>220</v>
      </c>
      <c r="E4" s="219" t="s">
        <v>221</v>
      </c>
      <c r="F4" s="220"/>
      <c r="G4" s="220"/>
      <c r="H4" s="220"/>
      <c r="I4" s="221"/>
      <c r="J4" s="228" t="s">
        <v>222</v>
      </c>
      <c r="K4" s="229"/>
      <c r="L4" s="229"/>
      <c r="M4" s="230"/>
      <c r="N4" s="219" t="s">
        <v>223</v>
      </c>
      <c r="O4" s="237"/>
      <c r="P4" s="238"/>
      <c r="Q4" s="239"/>
    </row>
    <row r="5" spans="1:17" ht="18" customHeight="1">
      <c r="A5" s="242" t="s">
        <v>224</v>
      </c>
      <c r="B5" s="243"/>
      <c r="C5" s="244"/>
      <c r="D5" s="217"/>
      <c r="E5" s="222"/>
      <c r="F5" s="223"/>
      <c r="G5" s="223"/>
      <c r="H5" s="223"/>
      <c r="I5" s="224"/>
      <c r="J5" s="231"/>
      <c r="K5" s="232"/>
      <c r="L5" s="232"/>
      <c r="M5" s="233"/>
      <c r="N5" s="202"/>
      <c r="O5" s="204"/>
      <c r="P5" s="240"/>
      <c r="Q5" s="241"/>
    </row>
    <row r="6" spans="1:17" ht="18.75" customHeight="1">
      <c r="A6" s="36"/>
      <c r="B6" s="37"/>
      <c r="C6" s="38"/>
      <c r="D6" s="217"/>
      <c r="E6" s="225"/>
      <c r="F6" s="226"/>
      <c r="G6" s="226"/>
      <c r="H6" s="226"/>
      <c r="I6" s="227"/>
      <c r="J6" s="231"/>
      <c r="K6" s="232"/>
      <c r="L6" s="232"/>
      <c r="M6" s="233"/>
      <c r="N6" s="182" t="s">
        <v>225</v>
      </c>
      <c r="O6" s="183"/>
      <c r="P6" s="167"/>
      <c r="Q6" s="185"/>
    </row>
    <row r="7" spans="1:17" ht="9.75" customHeight="1">
      <c r="A7" s="187" t="s">
        <v>322</v>
      </c>
      <c r="B7" s="188"/>
      <c r="C7" s="189"/>
      <c r="D7" s="217"/>
      <c r="E7" s="430" t="s">
        <v>323</v>
      </c>
      <c r="F7" s="431"/>
      <c r="G7" s="431"/>
      <c r="H7" s="431"/>
      <c r="I7" s="432"/>
      <c r="J7" s="234"/>
      <c r="K7" s="235"/>
      <c r="L7" s="235"/>
      <c r="M7" s="236"/>
      <c r="N7" s="184"/>
      <c r="O7" s="184"/>
      <c r="P7" s="173"/>
      <c r="Q7" s="186"/>
    </row>
    <row r="8" spans="1:19" ht="18.75" customHeight="1">
      <c r="A8" s="190"/>
      <c r="B8" s="191"/>
      <c r="C8" s="192"/>
      <c r="D8" s="217"/>
      <c r="E8" s="433"/>
      <c r="F8" s="434"/>
      <c r="G8" s="434"/>
      <c r="H8" s="434"/>
      <c r="I8" s="435"/>
      <c r="J8" s="413">
        <v>20000</v>
      </c>
      <c r="K8" s="414"/>
      <c r="L8" s="414"/>
      <c r="M8" s="415"/>
      <c r="N8" s="210" t="s">
        <v>226</v>
      </c>
      <c r="O8" s="198"/>
      <c r="P8" s="167">
        <f>P4-P6</f>
        <v>0</v>
      </c>
      <c r="Q8" s="185"/>
      <c r="S8" s="27"/>
    </row>
    <row r="9" spans="1:17" ht="7.5" customHeight="1">
      <c r="A9" s="193"/>
      <c r="B9" s="194"/>
      <c r="C9" s="195"/>
      <c r="D9" s="218"/>
      <c r="E9" s="436"/>
      <c r="F9" s="437"/>
      <c r="G9" s="437"/>
      <c r="H9" s="437"/>
      <c r="I9" s="438"/>
      <c r="J9" s="416"/>
      <c r="K9" s="417"/>
      <c r="L9" s="417"/>
      <c r="M9" s="418"/>
      <c r="N9" s="202"/>
      <c r="O9" s="204"/>
      <c r="P9" s="173"/>
      <c r="Q9" s="186"/>
    </row>
    <row r="10" spans="1:17" ht="25.5" customHeight="1">
      <c r="A10" s="60" t="s">
        <v>227</v>
      </c>
      <c r="B10" s="61"/>
      <c r="C10" s="400" t="s">
        <v>324</v>
      </c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2"/>
    </row>
    <row r="11" spans="1:17" ht="25.5" customHeight="1">
      <c r="A11" s="62"/>
      <c r="B11" s="63"/>
      <c r="C11" s="403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5"/>
    </row>
    <row r="12" spans="1:17" ht="25.5" customHeight="1">
      <c r="A12" s="150"/>
      <c r="B12" s="151"/>
      <c r="C12" s="406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8"/>
    </row>
    <row r="13" spans="1:17" ht="21" customHeight="1">
      <c r="A13" s="161" t="s">
        <v>228</v>
      </c>
      <c r="B13" s="162"/>
      <c r="C13" s="167" t="s">
        <v>328</v>
      </c>
      <c r="D13" s="168"/>
      <c r="E13" s="168"/>
      <c r="F13" s="168"/>
      <c r="G13" s="168"/>
      <c r="H13" s="169"/>
      <c r="I13" s="14"/>
      <c r="J13" s="15"/>
      <c r="K13" s="152" t="s">
        <v>229</v>
      </c>
      <c r="L13" s="176"/>
      <c r="M13" s="176"/>
      <c r="N13" s="176"/>
      <c r="O13" s="176"/>
      <c r="P13" s="176"/>
      <c r="Q13" s="177"/>
    </row>
    <row r="14" spans="1:17" ht="21" customHeight="1">
      <c r="A14" s="163"/>
      <c r="B14" s="164"/>
      <c r="C14" s="170"/>
      <c r="D14" s="171"/>
      <c r="E14" s="171"/>
      <c r="F14" s="171"/>
      <c r="G14" s="171"/>
      <c r="H14" s="172"/>
      <c r="I14" s="11" t="s">
        <v>230</v>
      </c>
      <c r="J14" s="16" t="s">
        <v>231</v>
      </c>
      <c r="K14" s="155" t="s">
        <v>232</v>
      </c>
      <c r="L14" s="178"/>
      <c r="M14" s="178"/>
      <c r="N14" s="178"/>
      <c r="O14" s="178"/>
      <c r="P14" s="178"/>
      <c r="Q14" s="179"/>
    </row>
    <row r="15" spans="1:17" ht="20.25" customHeight="1">
      <c r="A15" s="165"/>
      <c r="B15" s="166"/>
      <c r="C15" s="173"/>
      <c r="D15" s="174"/>
      <c r="E15" s="174"/>
      <c r="F15" s="174"/>
      <c r="G15" s="174"/>
      <c r="H15" s="175"/>
      <c r="I15" s="17"/>
      <c r="J15" s="18"/>
      <c r="K15" s="158" t="s">
        <v>233</v>
      </c>
      <c r="L15" s="180"/>
      <c r="M15" s="180"/>
      <c r="N15" s="180"/>
      <c r="O15" s="180"/>
      <c r="P15" s="180"/>
      <c r="Q15" s="181"/>
    </row>
    <row r="16" spans="1:17" ht="28.5" customHeight="1">
      <c r="A16" s="60" t="s">
        <v>234</v>
      </c>
      <c r="B16" s="61"/>
      <c r="C16" s="66" t="s">
        <v>235</v>
      </c>
      <c r="D16" s="67"/>
      <c r="E16" s="67"/>
      <c r="F16" s="68"/>
      <c r="G16" s="12" t="s">
        <v>236</v>
      </c>
      <c r="H16" s="66" t="s">
        <v>237</v>
      </c>
      <c r="I16" s="69"/>
      <c r="J16" s="66" t="s">
        <v>238</v>
      </c>
      <c r="K16" s="69"/>
      <c r="L16" s="138" t="s">
        <v>239</v>
      </c>
      <c r="M16" s="139"/>
      <c r="N16" s="140"/>
      <c r="O16" s="140"/>
      <c r="P16" s="140"/>
      <c r="Q16" s="141"/>
    </row>
    <row r="17" spans="1:17" ht="29.25" customHeight="1">
      <c r="A17" s="62"/>
      <c r="B17" s="63"/>
      <c r="C17" s="409" t="s">
        <v>326</v>
      </c>
      <c r="D17" s="410"/>
      <c r="E17" s="410"/>
      <c r="F17" s="411"/>
      <c r="G17" s="412">
        <v>1</v>
      </c>
      <c r="H17" s="419">
        <v>20000</v>
      </c>
      <c r="I17" s="420"/>
      <c r="J17" s="419">
        <f>G17*H17</f>
        <v>20000</v>
      </c>
      <c r="K17" s="420"/>
      <c r="L17" s="29" t="s">
        <v>240</v>
      </c>
      <c r="M17" s="3"/>
      <c r="N17" s="3"/>
      <c r="O17" s="3"/>
      <c r="P17" s="3"/>
      <c r="Q17" s="8" t="s">
        <v>241</v>
      </c>
    </row>
    <row r="18" spans="1:17" ht="27.75" customHeight="1">
      <c r="A18" s="62"/>
      <c r="B18" s="63"/>
      <c r="C18" s="147"/>
      <c r="D18" s="148"/>
      <c r="E18" s="148"/>
      <c r="F18" s="149"/>
      <c r="G18" s="10"/>
      <c r="H18" s="75"/>
      <c r="I18" s="76"/>
      <c r="J18" s="75">
        <f aca="true" t="shared" si="0" ref="J18:J24">G18*H18</f>
        <v>0</v>
      </c>
      <c r="K18" s="76"/>
      <c r="L18" s="2" t="s">
        <v>329</v>
      </c>
      <c r="M18" s="3"/>
      <c r="N18" s="3"/>
      <c r="O18" s="3"/>
      <c r="P18" s="7" t="s">
        <v>330</v>
      </c>
      <c r="Q18" s="6"/>
    </row>
    <row r="19" spans="1:17" ht="28.5" customHeight="1">
      <c r="A19" s="62"/>
      <c r="B19" s="63"/>
      <c r="C19" s="70"/>
      <c r="D19" s="77"/>
      <c r="E19" s="77"/>
      <c r="F19" s="78"/>
      <c r="G19" s="9"/>
      <c r="H19" s="73"/>
      <c r="I19" s="74"/>
      <c r="J19" s="75">
        <f t="shared" si="0"/>
        <v>0</v>
      </c>
      <c r="K19" s="76"/>
      <c r="L19" s="2"/>
      <c r="M19" s="3"/>
      <c r="N19" s="3"/>
      <c r="O19" s="3"/>
      <c r="P19" s="3"/>
      <c r="Q19" s="6"/>
    </row>
    <row r="20" spans="1:17" ht="28.5" customHeight="1">
      <c r="A20" s="62"/>
      <c r="B20" s="63"/>
      <c r="C20" s="70"/>
      <c r="D20" s="77"/>
      <c r="E20" s="77"/>
      <c r="F20" s="78"/>
      <c r="G20" s="9"/>
      <c r="H20" s="136"/>
      <c r="I20" s="137"/>
      <c r="J20" s="75">
        <f t="shared" si="0"/>
        <v>0</v>
      </c>
      <c r="K20" s="76"/>
      <c r="L20" s="2"/>
      <c r="M20" s="3" t="s">
        <v>242</v>
      </c>
      <c r="N20" s="4"/>
      <c r="O20" s="3"/>
      <c r="P20" s="3"/>
      <c r="Q20" s="6"/>
    </row>
    <row r="21" spans="1:17" ht="27.75" customHeight="1">
      <c r="A21" s="62"/>
      <c r="B21" s="63"/>
      <c r="C21" s="70"/>
      <c r="D21" s="77"/>
      <c r="E21" s="77"/>
      <c r="F21" s="78"/>
      <c r="G21" s="5"/>
      <c r="H21" s="73"/>
      <c r="I21" s="74"/>
      <c r="J21" s="75">
        <f t="shared" si="0"/>
        <v>0</v>
      </c>
      <c r="K21" s="76"/>
      <c r="L21" s="2"/>
      <c r="M21" s="3"/>
      <c r="N21" s="3"/>
      <c r="O21" s="3"/>
      <c r="P21" s="3"/>
      <c r="Q21" s="6"/>
    </row>
    <row r="22" spans="1:17" ht="27.75" customHeight="1" thickBot="1">
      <c r="A22" s="62"/>
      <c r="B22" s="63"/>
      <c r="C22" s="133"/>
      <c r="D22" s="134"/>
      <c r="E22" s="134"/>
      <c r="F22" s="135"/>
      <c r="G22" s="5"/>
      <c r="H22" s="73"/>
      <c r="I22" s="74"/>
      <c r="J22" s="75">
        <f t="shared" si="0"/>
        <v>0</v>
      </c>
      <c r="K22" s="76"/>
      <c r="L22" s="2"/>
      <c r="M22" s="25" t="s">
        <v>243</v>
      </c>
      <c r="N22" s="25"/>
      <c r="O22" s="3"/>
      <c r="P22" s="3"/>
      <c r="Q22" s="6"/>
    </row>
    <row r="23" spans="1:17" ht="25.5" customHeight="1" thickBot="1">
      <c r="A23" s="62"/>
      <c r="B23" s="63"/>
      <c r="C23" s="70"/>
      <c r="D23" s="71"/>
      <c r="E23" s="71"/>
      <c r="F23" s="72"/>
      <c r="G23" s="5"/>
      <c r="H23" s="73"/>
      <c r="I23" s="74"/>
      <c r="J23" s="75">
        <f t="shared" si="0"/>
        <v>0</v>
      </c>
      <c r="K23" s="76"/>
      <c r="L23" s="121" t="s">
        <v>244</v>
      </c>
      <c r="M23" s="122"/>
      <c r="N23" s="122"/>
      <c r="O23" s="122"/>
      <c r="P23" s="122"/>
      <c r="Q23" s="123"/>
    </row>
    <row r="24" spans="1:17" ht="28.5" customHeight="1">
      <c r="A24" s="62"/>
      <c r="B24" s="63"/>
      <c r="C24" s="70"/>
      <c r="D24" s="71"/>
      <c r="E24" s="71"/>
      <c r="F24" s="72"/>
      <c r="G24" s="24"/>
      <c r="H24" s="73"/>
      <c r="I24" s="74"/>
      <c r="J24" s="75">
        <f t="shared" si="0"/>
        <v>0</v>
      </c>
      <c r="K24" s="76"/>
      <c r="L24" s="124"/>
      <c r="M24" s="125"/>
      <c r="N24" s="125"/>
      <c r="O24" s="125"/>
      <c r="P24" s="125"/>
      <c r="Q24" s="126"/>
    </row>
    <row r="25" spans="1:17" ht="28.5" customHeight="1" thickBot="1">
      <c r="A25" s="64"/>
      <c r="B25" s="65"/>
      <c r="C25" s="130" t="s">
        <v>245</v>
      </c>
      <c r="D25" s="131"/>
      <c r="E25" s="131"/>
      <c r="F25" s="132"/>
      <c r="G25" s="24"/>
      <c r="H25" s="73"/>
      <c r="I25" s="74"/>
      <c r="J25" s="419">
        <f>SUM(J17:K24)</f>
        <v>20000</v>
      </c>
      <c r="K25" s="420"/>
      <c r="L25" s="127"/>
      <c r="M25" s="128"/>
      <c r="N25" s="128"/>
      <c r="O25" s="128"/>
      <c r="P25" s="128"/>
      <c r="Q25" s="129"/>
    </row>
    <row r="26" spans="1:17" ht="34.5" customHeight="1" thickBot="1">
      <c r="A26" s="54" t="s">
        <v>246</v>
      </c>
      <c r="B26" s="55"/>
      <c r="C26" s="55"/>
      <c r="D26" s="55"/>
      <c r="E26" s="55"/>
      <c r="F26" s="56"/>
      <c r="G26" s="57" t="s">
        <v>247</v>
      </c>
      <c r="H26" s="58"/>
      <c r="I26" s="58"/>
      <c r="J26" s="58"/>
      <c r="K26" s="59"/>
      <c r="L26" s="79" t="s">
        <v>248</v>
      </c>
      <c r="M26" s="80"/>
      <c r="N26" s="80"/>
      <c r="O26" s="80"/>
      <c r="P26" s="80"/>
      <c r="Q26" s="81"/>
    </row>
    <row r="27" spans="1:17" ht="35.25" customHeight="1">
      <c r="A27" s="82" t="s">
        <v>242</v>
      </c>
      <c r="B27" s="83"/>
      <c r="C27" s="84"/>
      <c r="D27" s="88"/>
      <c r="E27" s="89"/>
      <c r="F27" s="90"/>
      <c r="G27" s="94" t="s">
        <v>0</v>
      </c>
      <c r="H27" s="96"/>
      <c r="I27" s="83"/>
      <c r="J27" s="83"/>
      <c r="K27" s="84"/>
      <c r="L27" s="88"/>
      <c r="M27" s="98"/>
      <c r="N27" s="98"/>
      <c r="O27" s="98"/>
      <c r="P27" s="98"/>
      <c r="Q27" s="99"/>
    </row>
    <row r="28" spans="1:17" ht="35.25" customHeight="1">
      <c r="A28" s="85"/>
      <c r="B28" s="86"/>
      <c r="C28" s="87"/>
      <c r="D28" s="91"/>
      <c r="E28" s="92"/>
      <c r="F28" s="93"/>
      <c r="G28" s="95"/>
      <c r="H28" s="97"/>
      <c r="I28" s="86"/>
      <c r="J28" s="86"/>
      <c r="K28" s="87"/>
      <c r="L28" s="100"/>
      <c r="M28" s="101"/>
      <c r="N28" s="101"/>
      <c r="O28" s="101"/>
      <c r="P28" s="101"/>
      <c r="Q28" s="102"/>
    </row>
    <row r="29" spans="1:17" ht="35.25" customHeight="1">
      <c r="A29" s="106" t="s">
        <v>249</v>
      </c>
      <c r="B29" s="107"/>
      <c r="C29" s="108"/>
      <c r="D29" s="112"/>
      <c r="E29" s="113"/>
      <c r="F29" s="114"/>
      <c r="G29" s="95" t="s">
        <v>250</v>
      </c>
      <c r="H29" s="117"/>
      <c r="I29" s="86"/>
      <c r="J29" s="86"/>
      <c r="K29" s="87"/>
      <c r="L29" s="100"/>
      <c r="M29" s="101"/>
      <c r="N29" s="101"/>
      <c r="O29" s="101"/>
      <c r="P29" s="101"/>
      <c r="Q29" s="102"/>
    </row>
    <row r="30" spans="1:17" ht="35.25" customHeight="1" thickBot="1">
      <c r="A30" s="109"/>
      <c r="B30" s="110"/>
      <c r="C30" s="111"/>
      <c r="D30" s="103"/>
      <c r="E30" s="104"/>
      <c r="F30" s="115"/>
      <c r="G30" s="116"/>
      <c r="H30" s="118"/>
      <c r="I30" s="119"/>
      <c r="J30" s="119"/>
      <c r="K30" s="120"/>
      <c r="L30" s="103"/>
      <c r="M30" s="104"/>
      <c r="N30" s="104"/>
      <c r="O30" s="104"/>
      <c r="P30" s="104"/>
      <c r="Q30" s="105"/>
    </row>
    <row r="32" ht="18.75">
      <c r="A32" s="28"/>
    </row>
    <row r="33" ht="18.75">
      <c r="A33" s="28"/>
    </row>
    <row r="34" spans="1:19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ht="16.5" hidden="1">
      <c r="A35" s="398" t="s">
        <v>251</v>
      </c>
    </row>
    <row r="36" ht="16.5" hidden="1">
      <c r="A36" s="398" t="s">
        <v>252</v>
      </c>
    </row>
    <row r="37" ht="16.5" hidden="1">
      <c r="A37" s="398" t="s">
        <v>253</v>
      </c>
    </row>
    <row r="38" ht="16.5" hidden="1">
      <c r="A38" s="398" t="s">
        <v>254</v>
      </c>
    </row>
    <row r="39" ht="16.5" hidden="1">
      <c r="A39" s="398" t="s">
        <v>255</v>
      </c>
    </row>
    <row r="40" ht="16.5" hidden="1">
      <c r="A40" s="398" t="s">
        <v>256</v>
      </c>
    </row>
    <row r="41" ht="16.5" hidden="1">
      <c r="A41" s="398" t="s">
        <v>257</v>
      </c>
    </row>
    <row r="42" ht="16.5" hidden="1">
      <c r="A42" s="398" t="s">
        <v>258</v>
      </c>
    </row>
    <row r="43" ht="16.5" hidden="1">
      <c r="A43" s="398" t="s">
        <v>259</v>
      </c>
    </row>
    <row r="44" ht="16.5" hidden="1">
      <c r="A44" s="398" t="s">
        <v>260</v>
      </c>
    </row>
    <row r="45" ht="16.5" hidden="1">
      <c r="A45" s="398" t="s">
        <v>261</v>
      </c>
    </row>
    <row r="46" ht="16.5" hidden="1">
      <c r="A46" s="398" t="s">
        <v>262</v>
      </c>
    </row>
    <row r="47" ht="16.5" hidden="1">
      <c r="A47" s="398" t="s">
        <v>263</v>
      </c>
    </row>
    <row r="48" ht="16.5" hidden="1">
      <c r="A48" s="398" t="s">
        <v>264</v>
      </c>
    </row>
    <row r="49" ht="16.5" hidden="1">
      <c r="A49" s="398" t="s">
        <v>265</v>
      </c>
    </row>
    <row r="50" ht="16.5" hidden="1">
      <c r="A50" s="398" t="s">
        <v>266</v>
      </c>
    </row>
    <row r="51" ht="16.5" hidden="1">
      <c r="A51" s="398" t="s">
        <v>267</v>
      </c>
    </row>
    <row r="52" ht="16.5" hidden="1">
      <c r="A52" s="398" t="s">
        <v>268</v>
      </c>
    </row>
    <row r="53" ht="16.5" hidden="1">
      <c r="A53" s="398" t="s">
        <v>269</v>
      </c>
    </row>
    <row r="54" ht="16.5" hidden="1">
      <c r="A54" s="398" t="s">
        <v>270</v>
      </c>
    </row>
    <row r="55" ht="16.5" hidden="1">
      <c r="A55" s="398" t="s">
        <v>271</v>
      </c>
    </row>
    <row r="56" ht="16.5" hidden="1">
      <c r="A56" s="398" t="s">
        <v>272</v>
      </c>
    </row>
    <row r="57" ht="16.5" hidden="1">
      <c r="A57" s="398" t="s">
        <v>273</v>
      </c>
    </row>
    <row r="58" ht="16.5" hidden="1">
      <c r="A58" s="398" t="s">
        <v>274</v>
      </c>
    </row>
    <row r="59" ht="16.5" hidden="1">
      <c r="A59" s="398" t="s">
        <v>275</v>
      </c>
    </row>
    <row r="60" ht="16.5" hidden="1">
      <c r="A60" s="398" t="s">
        <v>276</v>
      </c>
    </row>
    <row r="61" ht="16.5" hidden="1">
      <c r="A61" s="398" t="s">
        <v>277</v>
      </c>
    </row>
    <row r="62" ht="16.5" hidden="1">
      <c r="A62" s="398" t="s">
        <v>278</v>
      </c>
    </row>
    <row r="63" ht="16.5" hidden="1">
      <c r="A63" s="398" t="s">
        <v>279</v>
      </c>
    </row>
    <row r="64" ht="16.5" hidden="1">
      <c r="A64" s="398" t="s">
        <v>280</v>
      </c>
    </row>
    <row r="65" ht="16.5" hidden="1">
      <c r="A65" s="398" t="s">
        <v>281</v>
      </c>
    </row>
    <row r="66" ht="16.5" hidden="1">
      <c r="A66" s="398" t="s">
        <v>282</v>
      </c>
    </row>
    <row r="67" ht="16.5" hidden="1">
      <c r="A67" s="398" t="s">
        <v>283</v>
      </c>
    </row>
    <row r="68" ht="16.5" hidden="1">
      <c r="A68" s="398" t="s">
        <v>284</v>
      </c>
    </row>
    <row r="69" ht="16.5" hidden="1">
      <c r="A69" s="398" t="s">
        <v>285</v>
      </c>
    </row>
    <row r="70" ht="16.5" hidden="1">
      <c r="A70" s="398" t="s">
        <v>286</v>
      </c>
    </row>
    <row r="71" ht="16.5" hidden="1">
      <c r="A71" s="398" t="s">
        <v>287</v>
      </c>
    </row>
    <row r="72" ht="16.5" hidden="1">
      <c r="A72" s="398" t="s">
        <v>288</v>
      </c>
    </row>
    <row r="73" ht="16.5" hidden="1">
      <c r="A73" s="398" t="s">
        <v>289</v>
      </c>
    </row>
    <row r="74" ht="16.5" hidden="1">
      <c r="A74" s="398" t="s">
        <v>290</v>
      </c>
    </row>
    <row r="75" ht="16.5" hidden="1">
      <c r="A75" s="398" t="s">
        <v>291</v>
      </c>
    </row>
    <row r="76" ht="16.5" hidden="1">
      <c r="A76" s="398" t="s">
        <v>292</v>
      </c>
    </row>
    <row r="77" ht="16.5" hidden="1">
      <c r="A77" s="398" t="s">
        <v>293</v>
      </c>
    </row>
    <row r="78" ht="16.5" hidden="1">
      <c r="A78" s="398" t="s">
        <v>294</v>
      </c>
    </row>
    <row r="79" ht="16.5" hidden="1">
      <c r="A79" s="398" t="s">
        <v>295</v>
      </c>
    </row>
    <row r="80" ht="16.5" hidden="1">
      <c r="A80" s="398" t="s">
        <v>296</v>
      </c>
    </row>
    <row r="81" ht="16.5" hidden="1">
      <c r="A81" s="398" t="s">
        <v>297</v>
      </c>
    </row>
    <row r="82" ht="16.5" hidden="1">
      <c r="A82" s="398" t="s">
        <v>298</v>
      </c>
    </row>
    <row r="83" ht="16.5" hidden="1">
      <c r="A83" s="398" t="s">
        <v>299</v>
      </c>
    </row>
    <row r="84" ht="16.5" hidden="1">
      <c r="A84" s="398" t="s">
        <v>300</v>
      </c>
    </row>
    <row r="85" ht="16.5" hidden="1">
      <c r="A85" s="398" t="s">
        <v>301</v>
      </c>
    </row>
    <row r="86" ht="16.5" hidden="1">
      <c r="A86" s="398" t="s">
        <v>302</v>
      </c>
    </row>
    <row r="87" ht="16.5" hidden="1">
      <c r="A87" s="398" t="s">
        <v>303</v>
      </c>
    </row>
    <row r="88" ht="16.5" hidden="1">
      <c r="A88" s="398" t="s">
        <v>304</v>
      </c>
    </row>
    <row r="89" ht="16.5" hidden="1">
      <c r="A89" s="398" t="s">
        <v>305</v>
      </c>
    </row>
    <row r="90" ht="16.5" hidden="1">
      <c r="A90" s="398" t="s">
        <v>306</v>
      </c>
    </row>
    <row r="91" ht="18.75" hidden="1"/>
    <row r="92" ht="18.75" hidden="1"/>
    <row r="93" ht="18.75" hidden="1"/>
    <row r="94" ht="18.75" hidden="1"/>
    <row r="95" ht="18.75" hidden="1"/>
  </sheetData>
  <sheetProtection/>
  <mergeCells count="70">
    <mergeCell ref="D29:F30"/>
    <mergeCell ref="G29:G30"/>
    <mergeCell ref="H29:K30"/>
    <mergeCell ref="J25:K25"/>
    <mergeCell ref="A26:F26"/>
    <mergeCell ref="G26:K26"/>
    <mergeCell ref="L26:Q26"/>
    <mergeCell ref="A27:C28"/>
    <mergeCell ref="D27:F28"/>
    <mergeCell ref="G27:G28"/>
    <mergeCell ref="H27:K28"/>
    <mergeCell ref="L27:Q30"/>
    <mergeCell ref="A29:C30"/>
    <mergeCell ref="C23:F23"/>
    <mergeCell ref="H23:I23"/>
    <mergeCell ref="J23:K23"/>
    <mergeCell ref="L23:Q23"/>
    <mergeCell ref="C24:F24"/>
    <mergeCell ref="H24:I24"/>
    <mergeCell ref="J24:K24"/>
    <mergeCell ref="L24:Q25"/>
    <mergeCell ref="C25:F25"/>
    <mergeCell ref="H25:I25"/>
    <mergeCell ref="C21:F21"/>
    <mergeCell ref="H21:I21"/>
    <mergeCell ref="J21:K21"/>
    <mergeCell ref="C22:F22"/>
    <mergeCell ref="H22:I22"/>
    <mergeCell ref="J22:K22"/>
    <mergeCell ref="J18:K18"/>
    <mergeCell ref="C19:F19"/>
    <mergeCell ref="H19:I19"/>
    <mergeCell ref="J19:K19"/>
    <mergeCell ref="C20:F20"/>
    <mergeCell ref="H20:I20"/>
    <mergeCell ref="J20:K20"/>
    <mergeCell ref="A16:B25"/>
    <mergeCell ref="C16:F16"/>
    <mergeCell ref="H16:I16"/>
    <mergeCell ref="J16:K16"/>
    <mergeCell ref="L16:Q16"/>
    <mergeCell ref="C17:F17"/>
    <mergeCell ref="H17:I17"/>
    <mergeCell ref="J17:K17"/>
    <mergeCell ref="C18:F18"/>
    <mergeCell ref="H18:I18"/>
    <mergeCell ref="A10:B12"/>
    <mergeCell ref="C10:Q12"/>
    <mergeCell ref="A13:B15"/>
    <mergeCell ref="C13:H15"/>
    <mergeCell ref="K13:Q13"/>
    <mergeCell ref="K14:Q14"/>
    <mergeCell ref="K15:Q15"/>
    <mergeCell ref="N6:O7"/>
    <mergeCell ref="P6:Q7"/>
    <mergeCell ref="A7:C9"/>
    <mergeCell ref="E7:I9"/>
    <mergeCell ref="J8:M9"/>
    <mergeCell ref="N8:O9"/>
    <mergeCell ref="P8:Q9"/>
    <mergeCell ref="A1:Q1"/>
    <mergeCell ref="A2:Q2"/>
    <mergeCell ref="F3:L3"/>
    <mergeCell ref="M3:Q3"/>
    <mergeCell ref="D4:D9"/>
    <mergeCell ref="E4:I6"/>
    <mergeCell ref="J4:M7"/>
    <mergeCell ref="N4:O5"/>
    <mergeCell ref="P4:Q5"/>
    <mergeCell ref="A5:C5"/>
  </mergeCells>
  <conditionalFormatting sqref="J17:K25 J8:M9">
    <cfRule type="cellIs" priority="1" dxfId="6" operator="equal" stopIfTrue="1">
      <formula>0</formula>
    </cfRule>
  </conditionalFormatting>
  <dataValidations count="1">
    <dataValidation type="list" allowBlank="1" showInputMessage="1" showErrorMessage="1" sqref="E7:I9">
      <formula1>$A$35:$A$90</formula1>
    </dataValidation>
  </dataValidations>
  <printOptions/>
  <pageMargins left="0.2362204724409449" right="0.2362204724409449" top="0.5905511811023623" bottom="0.1968503937007874" header="0.1968503937007874" footer="0.196850393700787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3">
      <selection activeCell="W20" sqref="W20"/>
    </sheetView>
  </sheetViews>
  <sheetFormatPr defaultColWidth="9.00390625" defaultRowHeight="16.5"/>
  <cols>
    <col min="1" max="1" width="10.50390625" style="0" customWidth="1"/>
    <col min="2" max="2" width="3.75390625" style="0" customWidth="1"/>
    <col min="3" max="3" width="4.875" style="0" customWidth="1"/>
    <col min="4" max="4" width="9.00390625" style="0" customWidth="1"/>
    <col min="5" max="7" width="1.625" style="0" customWidth="1"/>
    <col min="8" max="16" width="3.625" style="0" customWidth="1"/>
    <col min="17" max="17" width="4.875" style="0" customWidth="1"/>
    <col min="18" max="18" width="4.125" style="0" customWidth="1"/>
    <col min="19" max="19" width="5.50390625" style="0" customWidth="1"/>
    <col min="21" max="21" width="3.875" style="0" customWidth="1"/>
  </cols>
  <sheetData>
    <row r="1" spans="1:20" ht="22.5">
      <c r="A1" s="349" t="s">
        <v>217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25.5" customHeight="1">
      <c r="A2" s="349" t="s">
        <v>121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ht="20.25" customHeight="1" thickBot="1">
      <c r="A3" s="39"/>
    </row>
    <row r="4" spans="1:18" ht="9.75" customHeight="1">
      <c r="A4" s="350" t="s">
        <v>122</v>
      </c>
      <c r="B4" s="351"/>
      <c r="C4" s="354"/>
      <c r="D4" s="355"/>
      <c r="E4" s="355"/>
      <c r="F4" s="355"/>
      <c r="G4" s="356"/>
      <c r="H4" s="341" t="s">
        <v>123</v>
      </c>
      <c r="I4" s="342"/>
      <c r="J4" s="342"/>
      <c r="K4" s="342"/>
      <c r="L4" s="342"/>
      <c r="M4" s="342"/>
      <c r="N4" s="342"/>
      <c r="O4" s="342"/>
      <c r="P4" s="343"/>
      <c r="Q4" s="363"/>
      <c r="R4" s="364"/>
    </row>
    <row r="5" spans="1:18" ht="9" customHeight="1" thickBot="1">
      <c r="A5" s="352"/>
      <c r="B5" s="353"/>
      <c r="C5" s="357"/>
      <c r="D5" s="358"/>
      <c r="E5" s="358"/>
      <c r="F5" s="358"/>
      <c r="G5" s="359"/>
      <c r="H5" s="344"/>
      <c r="I5" s="345"/>
      <c r="J5" s="345"/>
      <c r="K5" s="345"/>
      <c r="L5" s="345"/>
      <c r="M5" s="345"/>
      <c r="N5" s="345"/>
      <c r="O5" s="345"/>
      <c r="P5" s="346"/>
      <c r="Q5" s="363"/>
      <c r="R5" s="364"/>
    </row>
    <row r="6" spans="1:18" s="46" customFormat="1" ht="31.5" customHeight="1" thickBot="1">
      <c r="A6" s="41" t="s">
        <v>307</v>
      </c>
      <c r="B6" s="42"/>
      <c r="C6" s="360"/>
      <c r="D6" s="361"/>
      <c r="E6" s="361"/>
      <c r="F6" s="361"/>
      <c r="G6" s="362"/>
      <c r="H6" s="43" t="s">
        <v>125</v>
      </c>
      <c r="I6" s="44" t="s">
        <v>308</v>
      </c>
      <c r="J6" s="44" t="s">
        <v>127</v>
      </c>
      <c r="K6" s="44" t="s">
        <v>128</v>
      </c>
      <c r="L6" s="45" t="s">
        <v>129</v>
      </c>
      <c r="M6" s="45" t="s">
        <v>130</v>
      </c>
      <c r="N6" s="45" t="s">
        <v>131</v>
      </c>
      <c r="O6" s="45" t="s">
        <v>132</v>
      </c>
      <c r="P6" s="45" t="s">
        <v>133</v>
      </c>
      <c r="Q6" s="363"/>
      <c r="R6" s="364"/>
    </row>
    <row r="7" spans="1:18" ht="41.25" customHeight="1" thickBot="1">
      <c r="A7" s="47" t="s">
        <v>134</v>
      </c>
      <c r="B7" s="365"/>
      <c r="C7" s="366"/>
      <c r="D7" s="45" t="s">
        <v>135</v>
      </c>
      <c r="E7" s="367">
        <v>104</v>
      </c>
      <c r="F7" s="368"/>
      <c r="G7" s="369"/>
      <c r="H7" s="48" t="str">
        <f>IF(MID('財產購置範例'!$J$25,9,1)=""," ",MOD(INT('財產購置範例'!$J$25/100000000),10))</f>
        <v> </v>
      </c>
      <c r="I7" s="48" t="str">
        <f>IF(MID('財產購置範例'!$J$25,8,1)=""," ",MOD(INT('財產購置範例'!$J$25/10000000),10))</f>
        <v> </v>
      </c>
      <c r="J7" s="48" t="str">
        <f>IF(MID('財產購置範例'!$J$25,7,1)=""," ",MOD(INT('財產購置範例'!$J$25/1000000),10))</f>
        <v> </v>
      </c>
      <c r="K7" s="48" t="str">
        <f>IF(MID('財產購置範例'!$J$25,6,1)=""," ",MOD(INT('財產購置範例'!$J$25/100000),10))</f>
        <v> </v>
      </c>
      <c r="L7" s="421">
        <f>IF(MID('財產購置範例'!$J$25,5,1)=""," ",MOD(INT('財產購置範例'!$J$25/10000),10))</f>
        <v>2</v>
      </c>
      <c r="M7" s="421">
        <f>IF(MID('財產購置範例'!$J$25,4,1)=""," ",MOD(INT('財產購置範例'!$J$25/1000),10))</f>
        <v>0</v>
      </c>
      <c r="N7" s="421">
        <f>IF(MID('財產購置範例'!$J$25,3,1)=""," ",MOD(INT('財產購置範例'!$J$25/100),10))</f>
        <v>0</v>
      </c>
      <c r="O7" s="421">
        <f>IF(MID('財產購置範例'!$J$25,2,1)=""," ",MOD(INT('財產購置範例'!$J$25/10),10))</f>
        <v>0</v>
      </c>
      <c r="P7" s="421">
        <f>MOD(INT('財產購置範例'!J25/1),10)</f>
        <v>0</v>
      </c>
      <c r="Q7" s="363"/>
      <c r="R7" s="364"/>
    </row>
    <row r="8" spans="1:20" ht="36" customHeight="1">
      <c r="A8" s="347" t="s">
        <v>136</v>
      </c>
      <c r="B8" s="448" t="str">
        <f>'財產購置範例'!E4</f>
        <v>國民教育計畫</v>
      </c>
      <c r="C8" s="440"/>
      <c r="D8" s="440"/>
      <c r="E8" s="440"/>
      <c r="F8" s="440"/>
      <c r="G8" s="449"/>
      <c r="H8" s="341" t="s">
        <v>309</v>
      </c>
      <c r="I8" s="342"/>
      <c r="J8" s="343"/>
      <c r="K8" s="450" t="str">
        <f>'財產購置範例'!C10</f>
        <v>支購置單眼相機費用</v>
      </c>
      <c r="L8" s="451"/>
      <c r="M8" s="451"/>
      <c r="N8" s="451"/>
      <c r="O8" s="451"/>
      <c r="P8" s="451"/>
      <c r="Q8" s="451"/>
      <c r="R8" s="451"/>
      <c r="S8" s="452"/>
      <c r="T8" s="453"/>
    </row>
    <row r="9" spans="1:20" ht="36" customHeight="1" thickBot="1">
      <c r="A9" s="348"/>
      <c r="B9" s="427" t="str">
        <f>'財產購置範例'!E7</f>
        <v>514 購置機械及設備</v>
      </c>
      <c r="C9" s="428"/>
      <c r="D9" s="428"/>
      <c r="E9" s="428"/>
      <c r="F9" s="428"/>
      <c r="G9" s="429"/>
      <c r="H9" s="344"/>
      <c r="I9" s="345"/>
      <c r="J9" s="346"/>
      <c r="K9" s="454"/>
      <c r="L9" s="455"/>
      <c r="M9" s="455"/>
      <c r="N9" s="455"/>
      <c r="O9" s="455"/>
      <c r="P9" s="455"/>
      <c r="Q9" s="455"/>
      <c r="R9" s="455"/>
      <c r="S9" s="455"/>
      <c r="T9" s="456"/>
    </row>
    <row r="10" spans="1:18" ht="11.25" customHeight="1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20" ht="19.5" customHeight="1">
      <c r="A11" s="347" t="s">
        <v>138</v>
      </c>
      <c r="B11" s="370"/>
      <c r="C11" s="372" t="s">
        <v>310</v>
      </c>
      <c r="D11" s="373"/>
      <c r="E11" s="373"/>
      <c r="F11" s="373" t="s">
        <v>139</v>
      </c>
      <c r="G11" s="373"/>
      <c r="H11" s="373"/>
      <c r="I11" s="373"/>
      <c r="J11" s="373"/>
      <c r="K11" s="347" t="s">
        <v>311</v>
      </c>
      <c r="L11" s="375"/>
      <c r="M11" s="375"/>
      <c r="N11" s="375"/>
      <c r="O11" s="347" t="s">
        <v>312</v>
      </c>
      <c r="P11" s="375"/>
      <c r="Q11" s="375"/>
      <c r="R11" s="375"/>
      <c r="S11" s="372" t="s">
        <v>313</v>
      </c>
      <c r="T11" s="373"/>
    </row>
    <row r="12" spans="1:20" ht="16.5" customHeight="1" thickBot="1">
      <c r="A12" s="371"/>
      <c r="B12" s="348"/>
      <c r="C12" s="374"/>
      <c r="D12" s="374"/>
      <c r="E12" s="374"/>
      <c r="F12" s="374"/>
      <c r="G12" s="374"/>
      <c r="H12" s="374"/>
      <c r="I12" s="374"/>
      <c r="J12" s="374"/>
      <c r="K12" s="376"/>
      <c r="L12" s="376"/>
      <c r="M12" s="376"/>
      <c r="N12" s="376"/>
      <c r="O12" s="376"/>
      <c r="P12" s="376"/>
      <c r="Q12" s="376"/>
      <c r="R12" s="376"/>
      <c r="S12" s="374"/>
      <c r="T12" s="374"/>
    </row>
    <row r="13" spans="1:20" ht="49.5" customHeight="1">
      <c r="A13" s="377" t="s">
        <v>314</v>
      </c>
      <c r="B13" s="378"/>
      <c r="C13" s="377" t="s">
        <v>315</v>
      </c>
      <c r="D13" s="378"/>
      <c r="E13" s="378"/>
      <c r="F13" s="379" t="s">
        <v>316</v>
      </c>
      <c r="G13" s="379"/>
      <c r="H13" s="379"/>
      <c r="I13" s="379"/>
      <c r="J13" s="379"/>
      <c r="K13" s="380" t="s">
        <v>317</v>
      </c>
      <c r="L13" s="380"/>
      <c r="M13" s="380"/>
      <c r="N13" s="380"/>
      <c r="O13" s="375"/>
      <c r="P13" s="375"/>
      <c r="Q13" s="375"/>
      <c r="R13" s="375"/>
      <c r="S13" s="375"/>
      <c r="T13" s="375"/>
    </row>
    <row r="14" spans="1:20" ht="49.5" customHeight="1">
      <c r="A14" s="381" t="s">
        <v>318</v>
      </c>
      <c r="B14" s="382"/>
      <c r="C14" s="381" t="s">
        <v>319</v>
      </c>
      <c r="D14" s="382"/>
      <c r="E14" s="382"/>
      <c r="F14" s="383" t="s">
        <v>320</v>
      </c>
      <c r="G14" s="383"/>
      <c r="H14" s="383"/>
      <c r="I14" s="383"/>
      <c r="J14" s="383"/>
      <c r="K14" s="384" t="s">
        <v>148</v>
      </c>
      <c r="L14" s="384"/>
      <c r="M14" s="384"/>
      <c r="N14" s="384"/>
      <c r="O14" s="385"/>
      <c r="P14" s="385"/>
      <c r="Q14" s="385"/>
      <c r="R14" s="385"/>
      <c r="S14" s="385"/>
      <c r="T14" s="385"/>
    </row>
    <row r="15" spans="1:20" ht="16.5" customHeight="1">
      <c r="A15" s="386" t="s">
        <v>149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</row>
    <row r="16" ht="16.5">
      <c r="A16" s="50"/>
    </row>
    <row r="17" spans="1:2" ht="16.5">
      <c r="A17" s="40" t="s">
        <v>150</v>
      </c>
      <c r="B17" s="51"/>
    </row>
    <row r="18" spans="1:16" ht="16.5">
      <c r="A18" s="364" t="s">
        <v>151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</row>
    <row r="19" spans="1:16" ht="36" customHeight="1">
      <c r="A19" s="364" t="s">
        <v>152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</row>
    <row r="20" spans="1:16" ht="34.5" customHeight="1">
      <c r="A20" s="364" t="s">
        <v>321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</row>
    <row r="21" spans="1:16" ht="32.25" customHeight="1">
      <c r="A21" s="364" t="s">
        <v>154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</row>
    <row r="22" spans="1:16" ht="36" customHeight="1">
      <c r="A22" s="364" t="s">
        <v>155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</row>
    <row r="23" spans="1:16" ht="34.5" customHeight="1">
      <c r="A23" s="364" t="s">
        <v>156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</row>
    <row r="24" spans="1:16" ht="22.5" customHeight="1">
      <c r="A24" s="364" t="s">
        <v>157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</row>
    <row r="25" spans="1:16" ht="33" customHeight="1">
      <c r="A25" s="364" t="s">
        <v>158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ht="16.5">
      <c r="A26" s="52"/>
    </row>
  </sheetData>
  <sheetProtection/>
  <mergeCells count="40">
    <mergeCell ref="A23:P23"/>
    <mergeCell ref="A24:P24"/>
    <mergeCell ref="A25:P25"/>
    <mergeCell ref="A15:T15"/>
    <mergeCell ref="A18:P18"/>
    <mergeCell ref="A19:P19"/>
    <mergeCell ref="A20:P20"/>
    <mergeCell ref="A21:P21"/>
    <mergeCell ref="A22:P22"/>
    <mergeCell ref="A14:B14"/>
    <mergeCell ref="C14:E14"/>
    <mergeCell ref="F14:J14"/>
    <mergeCell ref="K14:N14"/>
    <mergeCell ref="O14:R14"/>
    <mergeCell ref="S14:T14"/>
    <mergeCell ref="S11:T12"/>
    <mergeCell ref="A13:B13"/>
    <mergeCell ref="C13:E13"/>
    <mergeCell ref="F13:J13"/>
    <mergeCell ref="K13:N13"/>
    <mergeCell ref="O13:R13"/>
    <mergeCell ref="S13:T13"/>
    <mergeCell ref="A8:A9"/>
    <mergeCell ref="B8:G8"/>
    <mergeCell ref="H8:J9"/>
    <mergeCell ref="K8:T9"/>
    <mergeCell ref="B9:G9"/>
    <mergeCell ref="A11:B12"/>
    <mergeCell ref="C11:E12"/>
    <mergeCell ref="F11:J12"/>
    <mergeCell ref="K11:N12"/>
    <mergeCell ref="O11:R12"/>
    <mergeCell ref="A1:T1"/>
    <mergeCell ref="A2:T2"/>
    <mergeCell ref="A4:B5"/>
    <mergeCell ref="C4:G6"/>
    <mergeCell ref="H4:P5"/>
    <mergeCell ref="Q4:R7"/>
    <mergeCell ref="B7:C7"/>
    <mergeCell ref="E7:G7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user</cp:lastModifiedBy>
  <cp:lastPrinted>2015-05-18T01:16:00Z</cp:lastPrinted>
  <dcterms:created xsi:type="dcterms:W3CDTF">2002-12-28T07:37:43Z</dcterms:created>
  <dcterms:modified xsi:type="dcterms:W3CDTF">2015-05-18T01:16:09Z</dcterms:modified>
  <cp:category/>
  <cp:version/>
  <cp:contentType/>
  <cp:contentStatus/>
</cp:coreProperties>
</file>